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0" yWindow="0" windowWidth="19200" windowHeight="7212" tabRatio="810"/>
  </bookViews>
  <sheets>
    <sheet name="Trường hợp kiểm thử" sheetId="1" r:id="rId1"/>
    <sheet name="Báo cáo kiểm tra" sheetId="10" state="hidden" r:id="rId2"/>
    <sheet name="Trang chủ" sheetId="22" r:id="rId3"/>
    <sheet name="Đăng nhập" sheetId="3" r:id="rId4"/>
    <sheet name="Tìm kiếm bác sĩ" sheetId="23" r:id="rId5"/>
    <sheet name="Cẩm nang" sheetId="20" r:id="rId6"/>
    <sheet name="Chi tiết phòng khám" sheetId="24" r:id="rId7"/>
    <sheet name="Thông tin bác sĩ" sheetId="25" r:id="rId8"/>
    <sheet name="Chi tiết chuyên khoa" sheetId="26" r:id="rId9"/>
    <sheet name="Xem lịch hẹn" sheetId="27" r:id="rId10"/>
  </sheets>
  <externalReferences>
    <externalReference r:id="rId11"/>
  </externalReferences>
  <calcPr calcId="144525"/>
</workbook>
</file>

<file path=xl/calcChain.xml><?xml version="1.0" encoding="utf-8"?>
<calcChain xmlns="http://schemas.openxmlformats.org/spreadsheetml/2006/main">
  <c r="E5" i="27" l="1"/>
  <c r="D5" i="27"/>
  <c r="E4" i="27"/>
  <c r="D4" i="27"/>
  <c r="E5" i="26"/>
  <c r="D5" i="26"/>
  <c r="E4" i="26"/>
  <c r="D4" i="26"/>
  <c r="E5" i="25"/>
  <c r="D5" i="25"/>
  <c r="E4" i="25"/>
  <c r="D4" i="25"/>
  <c r="E5" i="24"/>
  <c r="D5" i="24"/>
  <c r="E4" i="24"/>
  <c r="D4" i="24"/>
  <c r="E5" i="23"/>
  <c r="D5" i="23"/>
  <c r="E4" i="23"/>
  <c r="D4" i="23"/>
  <c r="E5" i="22"/>
  <c r="D5" i="22"/>
  <c r="E4" i="22"/>
  <c r="D4" i="22"/>
  <c r="E5" i="20" l="1"/>
  <c r="D5" i="20"/>
  <c r="F4" i="20"/>
  <c r="E4" i="20"/>
  <c r="D4" i="20"/>
  <c r="C21" i="10" l="1"/>
  <c r="D21" i="10"/>
  <c r="K21" i="10"/>
  <c r="L21" i="10"/>
  <c r="P18" i="10"/>
  <c r="O19" i="10"/>
  <c r="P20" i="10"/>
  <c r="N18" i="10"/>
  <c r="N19" i="10"/>
  <c r="N20" i="10"/>
  <c r="M14" i="10"/>
  <c r="M12" i="10"/>
  <c r="M16" i="10"/>
  <c r="M17" i="10"/>
  <c r="M18" i="10"/>
  <c r="M19" i="10"/>
  <c r="M20" i="10"/>
  <c r="J19" i="10"/>
  <c r="J17" i="10"/>
  <c r="I20" i="10"/>
  <c r="I18" i="10"/>
  <c r="H20" i="10"/>
  <c r="H18" i="10"/>
  <c r="G20" i="10"/>
  <c r="G18" i="10"/>
  <c r="F19" i="10"/>
  <c r="P19" i="10" s="1"/>
  <c r="E20" i="10"/>
  <c r="O20" i="10" s="1"/>
  <c r="E18" i="10"/>
  <c r="O18" i="10" s="1"/>
  <c r="D4" i="3" l="1"/>
  <c r="E4" i="3"/>
  <c r="H17" i="10" l="1"/>
  <c r="F17" i="10"/>
  <c r="P17" i="10" s="1"/>
  <c r="N17" i="10"/>
  <c r="I17" i="10"/>
  <c r="G17" i="10"/>
  <c r="E17" i="10"/>
  <c r="O17" i="10" l="1"/>
  <c r="M10" i="10"/>
  <c r="M21" i="10" s="1"/>
  <c r="N14" i="10" l="1"/>
  <c r="J12" i="10"/>
  <c r="I12" i="10"/>
  <c r="H12" i="10"/>
  <c r="G12" i="10"/>
  <c r="F12" i="10"/>
  <c r="J10" i="10"/>
  <c r="I10" i="10"/>
  <c r="H10" i="10"/>
  <c r="G10" i="10"/>
  <c r="F10" i="10"/>
  <c r="J14" i="10"/>
  <c r="H14" i="10"/>
  <c r="F14" i="10"/>
  <c r="P14" i="10" s="1"/>
  <c r="I14" i="10"/>
  <c r="G14" i="10"/>
  <c r="E14" i="10"/>
  <c r="E21" i="10" s="1"/>
  <c r="C23" i="10" s="1"/>
  <c r="F21" i="10" l="1"/>
  <c r="D23" i="10" s="1"/>
  <c r="J21" i="10"/>
  <c r="G21" i="10"/>
  <c r="H21" i="10"/>
  <c r="I21" i="10"/>
  <c r="O14" i="10"/>
  <c r="P12" i="10"/>
  <c r="P10" i="10"/>
  <c r="O10" i="10"/>
  <c r="N12" i="10"/>
  <c r="N10" i="10"/>
  <c r="O12" i="10"/>
  <c r="E5" i="3"/>
  <c r="D5" i="3"/>
  <c r="P21" i="10" l="1"/>
  <c r="N21" i="10"/>
  <c r="O21" i="10"/>
  <c r="D24" i="10"/>
  <c r="C24" i="10"/>
</calcChain>
</file>

<file path=xl/sharedStrings.xml><?xml version="1.0" encoding="utf-8"?>
<sst xmlns="http://schemas.openxmlformats.org/spreadsheetml/2006/main" count="821" uniqueCount="243">
  <si>
    <t>Project Name</t>
  </si>
  <si>
    <t>Sheet Name</t>
  </si>
  <si>
    <t>Passed</t>
  </si>
  <si>
    <t>Round 1</t>
  </si>
  <si>
    <t>Round 2</t>
  </si>
  <si>
    <t>Module Code</t>
  </si>
  <si>
    <t>Test Case ID</t>
  </si>
  <si>
    <t>Creator</t>
  </si>
  <si>
    <t>Sub total</t>
  </si>
  <si>
    <t>%</t>
  </si>
  <si>
    <t>Chức năng</t>
  </si>
  <si>
    <t>STT</t>
  </si>
  <si>
    <t>Mô tả</t>
  </si>
  <si>
    <t>Tên dự án</t>
  </si>
  <si>
    <t>Tên hiển thị</t>
  </si>
  <si>
    <t>Vòng 1</t>
  </si>
  <si>
    <t>Vòng 2</t>
  </si>
  <si>
    <t>Phạm Nguyễn Đình huy</t>
  </si>
  <si>
    <t>Người đánh giá/phê duyệt</t>
  </si>
  <si>
    <t>Cả nhóm</t>
  </si>
  <si>
    <t>Ngày triển khai</t>
  </si>
  <si>
    <t>Ghi chú</t>
  </si>
  <si>
    <t>Tính năng đang chờ xử lý :</t>
  </si>
  <si>
    <t>Hoàn thành</t>
  </si>
  <si>
    <t>Lỗi</t>
  </si>
  <si>
    <t>Bị chặn</t>
  </si>
  <si>
    <t>Số trường hợp thử nghiệm</t>
  </si>
  <si>
    <t>% Thành công</t>
  </si>
  <si>
    <t>Báo cáo thử nghiệm</t>
  </si>
  <si>
    <t>Vòng2</t>
  </si>
  <si>
    <t>Kiểm tra phủ sóng</t>
  </si>
  <si>
    <t>Kiểm tra thành công phủ sống</t>
  </si>
  <si>
    <t>Chưa Kiểm tra</t>
  </si>
  <si>
    <t>Chưa kiểm tra</t>
  </si>
  <si>
    <t>Bị chăn</t>
  </si>
  <si>
    <t>Tổng số trường hợp thử nghiệm</t>
  </si>
  <si>
    <t>Kết quả</t>
  </si>
  <si>
    <t>Chú thích</t>
  </si>
  <si>
    <t>Trạng thái</t>
  </si>
  <si>
    <t>Ngày kiểm tra</t>
  </si>
  <si>
    <t>Người kiểm tra</t>
  </si>
  <si>
    <t>[Mật khẩu] Textbox</t>
  </si>
  <si>
    <t>Đăng nhập</t>
  </si>
  <si>
    <t>Quy trình</t>
  </si>
  <si>
    <t>Kết quả mong đợi</t>
  </si>
  <si>
    <t>Kết quả thực tế</t>
  </si>
  <si>
    <t>FUNCTION_SHOW Trang đăng nhập</t>
  </si>
  <si>
    <t xml:space="preserve">% Coverage 
</t>
  </si>
  <si>
    <t>Website bán thời trang</t>
  </si>
  <si>
    <t>Hành động</t>
  </si>
  <si>
    <t xml:space="preserve"> -Text color : black
 -Status : enable</t>
  </si>
  <si>
    <t>Để trống trường "Mật khẩu".</t>
  </si>
  <si>
    <t>[New user signup] Label</t>
  </si>
  <si>
    <t xml:space="preserve"> -Label : black
 -Status : enable</t>
  </si>
  <si>
    <t>Hiển thị trang đăng nhập .</t>
  </si>
  <si>
    <t>Quản lý sản phẩm</t>
  </si>
  <si>
    <t>Quản lý mã khuyến mãi</t>
  </si>
  <si>
    <t>Quản lý tài khoản người dùng</t>
  </si>
  <si>
    <t>Quản lý bài viết</t>
  </si>
  <si>
    <t>Quản lý bình luận</t>
  </si>
  <si>
    <t>Tìm kiếm</t>
  </si>
  <si>
    <t>Quản lý thống kê</t>
  </si>
  <si>
    <t>GUI_SHOW Trang đăng nhập</t>
  </si>
  <si>
    <t>[Đăng nhập] Button</t>
  </si>
  <si>
    <t xml:space="preserve">1. Khởi động trang Admin.
2 .Hiển thị  trang đăng nhập.
</t>
  </si>
  <si>
    <t>[Email (Tài khoản)] Textbox</t>
  </si>
  <si>
    <t>Thông báo lỗi : "Bạn chưa nhập mật khẩu vàol !"</t>
  </si>
  <si>
    <t>Quản lý hóa đơn</t>
  </si>
  <si>
    <t>Quản lý nhãn hiệu</t>
  </si>
  <si>
    <t>Quản lý danh mục</t>
  </si>
  <si>
    <t>TEST CASE SYSTEM SPRINT 1</t>
  </si>
  <si>
    <t xml:space="preserve"> -Text color : white
 -Status : enable</t>
  </si>
  <si>
    <t>Xác thực trang đăng nhập đang hiển thị</t>
  </si>
  <si>
    <t>GUI-DK04</t>
  </si>
  <si>
    <t>Điều kiện tiên quyết</t>
  </si>
  <si>
    <t>Truy cập vào hệ thống</t>
  </si>
  <si>
    <t>GUI-DN01</t>
  </si>
  <si>
    <t>GUI-DN02</t>
  </si>
  <si>
    <t>GUI-DN03</t>
  </si>
  <si>
    <t>FUNC-DN01</t>
  </si>
  <si>
    <t>FUNC-DN02</t>
  </si>
  <si>
    <t>FUNC-DN03</t>
  </si>
  <si>
    <t>FUNC-DN04</t>
  </si>
  <si>
    <t>FUNC-DN05</t>
  </si>
  <si>
    <t>FUNC-DN06</t>
  </si>
  <si>
    <t>Hệ thống thông báo lỗi : "Tên đăng nhập hoặc mật khẩu không đúng, vui lòng nhập lại!"</t>
  </si>
  <si>
    <t>Để trống tất cả các trường dữ liêu</t>
  </si>
  <si>
    <t>Bửu</t>
  </si>
  <si>
    <t>Đăng</t>
  </si>
  <si>
    <t xml:space="preserve"> WEBSITE Y TẾ VÀ TƯ VẤN SỨC KHỎE SỬ DỤNG AI CHATBOT</t>
  </si>
  <si>
    <t>1. Nhập email đăng nhập: admin1@gmail.com                    2. Nhâp password: 123.                3.Nhấn nút "Log in"</t>
  </si>
  <si>
    <t>Thông báo đăng nhập thành công, sau đó hiển thị trang Quản Lý người dùng</t>
  </si>
  <si>
    <t>Đăng nhập thành công vào trang quản lý người dùng</t>
  </si>
  <si>
    <t>Thông báo đăng nhập thành công, sau đó hiển thị trang Quản lý người dùng(dành cho admin)</t>
  </si>
  <si>
    <t>Đăng nhập thất bại khi điền sai email hoặc Password</t>
  </si>
  <si>
    <t xml:space="preserve">1.Nhập email :adijia
2.Nhập password: quiFHUIf
3. Nhấn nút "Log in"
</t>
  </si>
  <si>
    <t xml:space="preserve">1 .Nhập email đăng nhập
2. Không nhập dữ liệu trường "Mật khẩu".
3. Click "Đăng nhập".
</t>
  </si>
  <si>
    <t xml:space="preserve">Để trống trường "Email đăng nhập" </t>
  </si>
  <si>
    <t xml:space="preserve">1 .Không nhập email đăng nhập
2. Nhập mât khẩu :123.
3. Click "Đăng nhập".
</t>
  </si>
  <si>
    <t>Hệ thống thông báo lỗi : "Nhập sai tên email hoặc mật khẩu,vui lòng nhập lại".</t>
  </si>
  <si>
    <t xml:space="preserve">1 .Không nhập email.
2. Không nhập dữ liệu trường "Mật khẩu".
3. Click "Đăng nhập".
</t>
  </si>
  <si>
    <t>Hệ thống thông báo :" Vui lòng nhập email/ password "</t>
  </si>
  <si>
    <t>Sổ tay cẩm nang</t>
  </si>
  <si>
    <t>GUI_SHOW Cẩm Nang</t>
  </si>
  <si>
    <t>FUNCTION_SHOW Cẩm Nang</t>
  </si>
  <si>
    <t>GUI-CN01</t>
  </si>
  <si>
    <t>GUI-CN02</t>
  </si>
  <si>
    <t>GUI-CN03</t>
  </si>
  <si>
    <t>GUI-CN04</t>
  </si>
  <si>
    <t>FUNC-CN01</t>
  </si>
  <si>
    <t>FUNC-CN02</t>
  </si>
  <si>
    <t>FUNC-CN03</t>
  </si>
  <si>
    <t>[Tiêu đề cẩm nang]Tittle</t>
  </si>
  <si>
    <t>[Nội dung cẩm nang] Text</t>
  </si>
  <si>
    <t>[Nút nhấn tiêu đề] Buttom</t>
  </si>
  <si>
    <t>[Chuyển hướng]Link</t>
  </si>
  <si>
    <t>Hiển thị tiêu đề cẩm nang</t>
  </si>
  <si>
    <t>Hiển thị nội dung trang cẩm nang</t>
  </si>
  <si>
    <t>Nút hoạt động</t>
  </si>
  <si>
    <t>Chuyển hướng hoạt động</t>
  </si>
  <si>
    <t xml:space="preserve"> -Tittle : black
 -Status : enable</t>
  </si>
  <si>
    <t>Khởi động trang web</t>
  </si>
  <si>
    <t xml:space="preserve">Hiển thị nội dung trang web
</t>
  </si>
  <si>
    <t>Nhấn vào tiêu đề "Cẩm nang"</t>
  </si>
  <si>
    <t xml:space="preserve">Nhấn vào ô cẩm nang
</t>
  </si>
  <si>
    <t>Cẩm nang hiển thị từng phần nội dung</t>
  </si>
  <si>
    <t>Hiển thị nội dung cẩm nang</t>
  </si>
  <si>
    <t>Nhấn vào chuyển hướng"http link"</t>
  </si>
  <si>
    <t>Trang web chuyển hướng</t>
  </si>
  <si>
    <t xml:space="preserve">Nội dung trang web mới được hiển thị sau khi chuyển hướng </t>
  </si>
  <si>
    <t xml:space="preserve">Nhấn vào link chuyển hướng 
</t>
  </si>
  <si>
    <t xml:space="preserve">Trang chủ </t>
  </si>
  <si>
    <t>Tìm kiếm bác sĩ</t>
  </si>
  <si>
    <t>Chi tiết chuyên khoa</t>
  </si>
  <si>
    <t>Chi tiết phòng khám</t>
  </si>
  <si>
    <t>Thông tin bác sĩ</t>
  </si>
  <si>
    <t>Cẩm nang</t>
  </si>
  <si>
    <t>Xem lịch hẹn</t>
  </si>
  <si>
    <t>GUI_SHOW Trang chủ</t>
  </si>
  <si>
    <t>FUNCTION_SHOW Trang chủ</t>
  </si>
  <si>
    <t>GUI-TC01</t>
  </si>
  <si>
    <t>GUI-TC02</t>
  </si>
  <si>
    <t>GUI-TC03</t>
  </si>
  <si>
    <t>GUI-TC04</t>
  </si>
  <si>
    <t>[Textbox] Label</t>
  </si>
  <si>
    <t>FUNC-TC01</t>
  </si>
  <si>
    <t>FUNC-TC02</t>
  </si>
  <si>
    <t>FUNC-TC03</t>
  </si>
  <si>
    <t>FUNC-TC04</t>
  </si>
  <si>
    <t>FUNC-TC05</t>
  </si>
  <si>
    <t>FUNC-TC06</t>
  </si>
  <si>
    <t>Xác thực trang chủ đang hiển thị rõ ràng</t>
  </si>
  <si>
    <t xml:space="preserve">Khởi động trang web </t>
  </si>
  <si>
    <t>Trang chủ hiển thị</t>
  </si>
  <si>
    <t>Hiển thị Chuyên khoa</t>
  </si>
  <si>
    <t>Hiển thị Tiêu đề Bác sĩ</t>
  </si>
  <si>
    <t>Hiển thị tiêu đề Cơ sở y tế</t>
  </si>
  <si>
    <t>Hiển thị tiêu đề Chuyên khoa</t>
  </si>
  <si>
    <t>FUNC-TC07</t>
  </si>
  <si>
    <t>FUNC-TC08</t>
  </si>
  <si>
    <t>Hiển thị Nội dung của trang chủ</t>
  </si>
  <si>
    <t>Hiển thị thanh tìm kiếm</t>
  </si>
  <si>
    <t xml:space="preserve">  -Text color : white
 -Status : enable</t>
  </si>
  <si>
    <t>GUI-TC05</t>
  </si>
  <si>
    <t>GUI-TC06</t>
  </si>
  <si>
    <t>GUI-TC07</t>
  </si>
  <si>
    <t>GUI-TC08</t>
  </si>
  <si>
    <t>[Textbox] Textbox</t>
  </si>
  <si>
    <t>GUI_SHOW Tìm kiếm bác sĩ</t>
  </si>
  <si>
    <t>FUNCTION_SHOW Tìm kiếm bác sĩ</t>
  </si>
  <si>
    <t>GUI-TK01</t>
  </si>
  <si>
    <t>[Tìm kiếm] Textbox</t>
  </si>
  <si>
    <t>FUNC-TK01</t>
  </si>
  <si>
    <t>Xác thực ô tìm kiếm được hoạt động đúng</t>
  </si>
  <si>
    <t>Hiển thị ra bác sĩ sau khi tìm kiếm</t>
  </si>
  <si>
    <t xml:space="preserve">1. Khởi động trang web
2 .Hiển thị  trang chủ và ô tìm kiếm            
3.Gõ từ khóa tìm kiếm để tìm kiếm bác sĩ
</t>
  </si>
  <si>
    <t>GUI_SHOW Chi tiết phòng khám</t>
  </si>
  <si>
    <t>FUNCTION_SHOW Chi tiết phòng khám</t>
  </si>
  <si>
    <t>GUI-PK01</t>
  </si>
  <si>
    <t>GUI-PK02</t>
  </si>
  <si>
    <t>GUI-PK03</t>
  </si>
  <si>
    <t>GUI-PK04</t>
  </si>
  <si>
    <t>FUNC-PK01</t>
  </si>
  <si>
    <t>FUNC-PK02</t>
  </si>
  <si>
    <t>FUNC-PK03</t>
  </si>
  <si>
    <t>[Hình ảnh] Image</t>
  </si>
  <si>
    <t>[Phòng khám] Textbox</t>
  </si>
  <si>
    <t>[Tiêu đề phòng khám] Button</t>
  </si>
  <si>
    <t>[Hình ảnh phòng khám] Button</t>
  </si>
  <si>
    <t xml:space="preserve"> -Image : PNG
 -Status : enable</t>
  </si>
  <si>
    <t>Xác thực trang chủ hiển thị các phòng khám(cơ sở y tế)</t>
  </si>
  <si>
    <t>Trang web hiển thị , bao gồm Cơ sở y tế</t>
  </si>
  <si>
    <t>Nhấm chuột vào hình ảnh phòng khám (cơ sở y tế)</t>
  </si>
  <si>
    <t xml:space="preserve">Nhấn chuột vào hình ảnh </t>
  </si>
  <si>
    <t>Trang chuyển hướng đến cơ sở phòng khám(nội dung)</t>
  </si>
  <si>
    <t>Nhấn chuột vào tiêu đề phòng khám (cơ sở y tế)</t>
  </si>
  <si>
    <t>GUI_SHOW Thông tin bác sĩ</t>
  </si>
  <si>
    <t>FUNCTION_SHOW Thông tin bác sĩ</t>
  </si>
  <si>
    <t>GUI-BS01</t>
  </si>
  <si>
    <t>GUI-BS02</t>
  </si>
  <si>
    <t>GUI-BS03</t>
  </si>
  <si>
    <t>FUNC-BS01</t>
  </si>
  <si>
    <t>FUNC-BS02</t>
  </si>
  <si>
    <t>FUNC-BS03</t>
  </si>
  <si>
    <t>Hiển thị trang chủ có hiển thị bác sĩ</t>
  </si>
  <si>
    <t>Xác thực trang chủ hiển thị các bác sĩ</t>
  </si>
  <si>
    <t xml:space="preserve">Khởi động trang web
</t>
  </si>
  <si>
    <t>Hiển thị nội dung của bác sĩ (lịch khám, giá khám ,địa chỉ , bình luận đánh giá)</t>
  </si>
  <si>
    <t>1. Click chuột vào vị bác sĩ muốn xem      2.Trang chuyển hướng đến trang hiển thị thông tin bác sĩ , lịch khám..</t>
  </si>
  <si>
    <t>Gõ bình luận vào ô bình luận</t>
  </si>
  <si>
    <t xml:space="preserve">1.Sau khi trang chuyển hướng đến trang bác sĩ 2.Click chuột vào nội dung textbox ô bình luận     3.Gõ sau đó nhấn "enter"
</t>
  </si>
  <si>
    <t>Đã đăng nhập vào facebook</t>
  </si>
  <si>
    <t xml:space="preserve">Bình luận hiển thị </t>
  </si>
  <si>
    <t>[Tên bác sĩ] Textbox</t>
  </si>
  <si>
    <t>[Nút nhấn vào bác sĩ] Button</t>
  </si>
  <si>
    <t>GUI_SHOW Chi tiết chuyên khoa</t>
  </si>
  <si>
    <t>FUNCTION_SHOW Chi tiết chuyên khoa</t>
  </si>
  <si>
    <t>GUI-CK01</t>
  </si>
  <si>
    <t>GUI-CK02</t>
  </si>
  <si>
    <t>FUNC-CK01</t>
  </si>
  <si>
    <t>FUNC-CK02</t>
  </si>
  <si>
    <t>[Tên chuyên khoa] Label</t>
  </si>
  <si>
    <t>[Hình ảnh chuyên khoa] Image</t>
  </si>
  <si>
    <t>Xác thực trang chủ hiển thị có chuyên khoa</t>
  </si>
  <si>
    <t>Trang web hiển thị bao gồm chuyên khoa</t>
  </si>
  <si>
    <t>Xem nội dung từng chuyên khoa</t>
  </si>
  <si>
    <t>1. Click chuột vào hình ảnh chuyên khoa, hoặc tiêu đề chuyên khoa                   2. Chuyển hướng đến trang chuyên khoa               3.Chọn vị bác sĩ muốn xem trong chuyên khoa</t>
  </si>
  <si>
    <t xml:space="preserve">Tran web hiển thị chuyên khoa và nội dung từng vị bác sĩ có trong chuyên khoa </t>
  </si>
  <si>
    <t>GUI_SHOW Xem lịch hẹn</t>
  </si>
  <si>
    <t>FUNCTION_SHOW Xem lịch hẹn</t>
  </si>
  <si>
    <t>GUI-LH01</t>
  </si>
  <si>
    <t>FUNC-LH01</t>
  </si>
  <si>
    <t>FUNC-LH02</t>
  </si>
  <si>
    <t>GUI-LH02</t>
  </si>
  <si>
    <t>GUI-LH03</t>
  </si>
  <si>
    <t>[Lịch hẹn] Label</t>
  </si>
  <si>
    <t>[Trạng thái lịch hẹn] Button</t>
  </si>
  <si>
    <t>[Nội dung lịch hẹn] Textbox</t>
  </si>
  <si>
    <t>Xác thực trang chủ hiển thị có phần lịch hẹn</t>
  </si>
  <si>
    <t>Trang web hiển thị có lịch hẹn</t>
  </si>
  <si>
    <t>Xem nội dung lịch hẹn</t>
  </si>
  <si>
    <t>1.Click chuột vào dòng chữ xanh" lịch hẹn"                       2. Trang chuyển hướng sang lịch hẹn.                3.Nhấn nút "Đã đặt hẹn" để xem thông tin chi tiết</t>
  </si>
  <si>
    <t xml:space="preserve">Lịch hẹn hiển thị đầy đủ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</si>
</sst>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d\-mmm\-yy;@"/>
    <numFmt numFmtId="165" formatCode="0;[Red]0"/>
  </numFmts>
  <fonts count="31">
    <font>
      <sz val="11"/>
      <color theme="1"/>
      <name val="Calibri"/>
      <family val="2"/>
      <scheme val="minor"/>
    </font>
    <font>
      <sz val="10"/>
      <name val="Arial2"/>
    </font>
    <font>
      <sz val="10"/>
      <name val="FreeSans"/>
      <family val="2"/>
    </font>
    <font>
      <sz val="11"/>
      <name val="ＭＳ Ｐゴシック"/>
      <family val="2"/>
    </font>
    <font>
      <b/>
      <sz val="13"/>
      <color indexed="9"/>
      <name val="Times New Roman"/>
      <family val="1"/>
    </font>
    <font>
      <sz val="13"/>
      <name val="Times New Roman"/>
      <family val="1"/>
    </font>
    <font>
      <sz val="13"/>
      <color theme="1"/>
      <name val="Times New Roman"/>
      <family val="1"/>
    </font>
    <font>
      <b/>
      <sz val="20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  <font>
      <sz val="11"/>
      <color theme="1"/>
      <name val="Times New Roman"/>
      <family val="1"/>
    </font>
    <font>
      <sz val="10"/>
      <color indexed="9"/>
      <name val="Times New Roman"/>
      <family val="1"/>
    </font>
    <font>
      <b/>
      <sz val="13"/>
      <name val="Times New Roman"/>
      <family val="1"/>
    </font>
    <font>
      <b/>
      <sz val="14"/>
      <name val="Times New Roman"/>
      <family val="1"/>
    </font>
    <font>
      <sz val="14"/>
      <name val="Times New Roman"/>
      <family val="1"/>
    </font>
    <font>
      <sz val="16"/>
      <name val="Times New Roman"/>
      <family val="1"/>
    </font>
    <font>
      <b/>
      <sz val="13"/>
      <color theme="1"/>
      <name val="Times New Roman"/>
      <family val="1"/>
    </font>
    <font>
      <b/>
      <i/>
      <sz val="13"/>
      <color indexed="57"/>
      <name val="Times New Roman"/>
      <family val="1"/>
    </font>
    <font>
      <i/>
      <sz val="13"/>
      <name val="Times New Roman"/>
      <family val="1"/>
    </font>
    <font>
      <sz val="13"/>
      <color indexed="9"/>
      <name val="Times New Roman"/>
      <family val="1"/>
    </font>
    <font>
      <sz val="14"/>
      <color indexed="63"/>
      <name val="Times New Roman"/>
      <family val="1"/>
    </font>
    <font>
      <sz val="13"/>
      <color rgb="FF00000A"/>
      <name val="Times New Roman"/>
      <family val="1"/>
    </font>
    <font>
      <sz val="13"/>
      <color rgb="FF000000"/>
      <name val="Times New Roman"/>
      <family val="1"/>
    </font>
    <font>
      <sz val="13"/>
      <color indexed="8"/>
      <name val="Times New Roman"/>
      <family val="1"/>
    </font>
    <font>
      <b/>
      <sz val="13"/>
      <color rgb="FFFFFFFF"/>
      <name val="Times New Roman"/>
      <family val="1"/>
    </font>
    <font>
      <sz val="13"/>
      <color indexed="63"/>
      <name val="Times New Roman"/>
      <family val="1"/>
    </font>
    <font>
      <sz val="18"/>
      <color theme="1"/>
      <name val="Times New Roman"/>
      <family val="1"/>
    </font>
    <font>
      <sz val="14"/>
      <color theme="1"/>
      <name val="Times New Roman"/>
      <family val="1"/>
    </font>
    <font>
      <b/>
      <sz val="14"/>
      <color theme="1"/>
      <name val="Times New Roman"/>
      <family val="1"/>
    </font>
    <font>
      <b/>
      <sz val="13"/>
      <color theme="0"/>
      <name val="Times New Roman"/>
      <family val="1"/>
    </font>
    <font>
      <b/>
      <sz val="14"/>
      <color theme="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indexed="21"/>
        <bgColor indexed="38"/>
      </patternFill>
    </fill>
    <fill>
      <patternFill patternType="solid">
        <fgColor indexed="9"/>
        <bgColor indexed="26"/>
      </patternFill>
    </fill>
    <fill>
      <patternFill patternType="solid">
        <fgColor indexed="27"/>
        <bgColor indexed="41"/>
      </patternFill>
    </fill>
    <fill>
      <patternFill patternType="solid">
        <fgColor rgb="FF008080"/>
        <bgColor rgb="FF008080"/>
      </patternFill>
    </fill>
    <fill>
      <patternFill patternType="solid">
        <fgColor theme="0"/>
        <bgColor indexed="38"/>
      </patternFill>
    </fill>
  </fills>
  <borders count="34">
    <border>
      <left/>
      <right/>
      <top/>
      <bottom/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 style="medium">
        <color indexed="8"/>
      </left>
      <right/>
      <top/>
      <bottom/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/>
      <right/>
      <top/>
      <bottom style="thin">
        <color indexed="64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indexed="64"/>
      </bottom>
      <diagonal/>
    </border>
    <border>
      <left/>
      <right/>
      <top style="medium">
        <color indexed="8"/>
      </top>
      <bottom style="thin">
        <color indexed="64"/>
      </bottom>
      <diagonal/>
    </border>
    <border>
      <left style="medium">
        <color indexed="8"/>
      </left>
      <right/>
      <top style="medium">
        <color indexed="8"/>
      </top>
      <bottom style="thin">
        <color indexed="64"/>
      </bottom>
      <diagonal/>
    </border>
    <border>
      <left style="medium">
        <color indexed="8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3"/>
      </left>
      <right/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hair">
        <color indexed="8"/>
      </left>
      <right/>
      <top style="hair">
        <color indexed="8"/>
      </top>
      <bottom/>
      <diagonal/>
    </border>
    <border>
      <left/>
      <right/>
      <top style="hair">
        <color indexed="8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/>
      <top/>
      <bottom style="thin">
        <color indexed="63"/>
      </bottom>
      <diagonal/>
    </border>
    <border>
      <left/>
      <right style="hair">
        <color indexed="8"/>
      </right>
      <top/>
      <bottom style="thin">
        <color indexed="63"/>
      </bottom>
      <diagonal/>
    </border>
    <border>
      <left style="thin">
        <color indexed="63"/>
      </left>
      <right/>
      <top style="thin">
        <color indexed="63"/>
      </top>
      <bottom style="thin">
        <color indexed="63"/>
      </bottom>
      <diagonal/>
    </border>
    <border>
      <left/>
      <right/>
      <top style="thin">
        <color indexed="63"/>
      </top>
      <bottom style="thin">
        <color indexed="63"/>
      </bottom>
      <diagonal/>
    </border>
    <border>
      <left/>
      <right style="thin">
        <color indexed="63"/>
      </right>
      <top style="thin">
        <color indexed="63"/>
      </top>
      <bottom style="thin">
        <color indexed="63"/>
      </bottom>
      <diagonal/>
    </border>
  </borders>
  <cellStyleXfs count="4">
    <xf numFmtId="0" fontId="0" fillId="0" borderId="0"/>
    <xf numFmtId="0" fontId="1" fillId="0" borderId="0" applyBorder="0" applyProtection="0">
      <alignment vertical="center"/>
    </xf>
    <xf numFmtId="9" fontId="2" fillId="0" borderId="0" applyBorder="0" applyProtection="0"/>
    <xf numFmtId="0" fontId="3" fillId="0" borderId="0"/>
  </cellStyleXfs>
  <cellXfs count="170">
    <xf numFmtId="0" fontId="0" fillId="0" borderId="0" xfId="0"/>
    <xf numFmtId="0" fontId="8" fillId="0" borderId="0" xfId="1" applyNumberFormat="1" applyFont="1" applyFill="1" applyBorder="1" applyAlignment="1" applyProtection="1">
      <alignment vertical="center"/>
    </xf>
    <xf numFmtId="0" fontId="9" fillId="0" borderId="0" xfId="1" applyNumberFormat="1" applyFont="1" applyFill="1" applyBorder="1" applyAlignment="1" applyProtection="1"/>
    <xf numFmtId="0" fontId="8" fillId="0" borderId="0" xfId="1" applyNumberFormat="1" applyFont="1" applyFill="1" applyBorder="1" applyAlignment="1" applyProtection="1"/>
    <xf numFmtId="164" fontId="8" fillId="0" borderId="0" xfId="1" applyNumberFormat="1" applyFont="1" applyFill="1" applyBorder="1" applyAlignment="1" applyProtection="1"/>
    <xf numFmtId="0" fontId="11" fillId="0" borderId="0" xfId="1" applyNumberFormat="1" applyFont="1" applyFill="1" applyBorder="1" applyAlignment="1" applyProtection="1">
      <alignment vertical="center"/>
    </xf>
    <xf numFmtId="0" fontId="8" fillId="3" borderId="0" xfId="1" applyNumberFormat="1" applyFont="1" applyFill="1" applyBorder="1" applyAlignment="1" applyProtection="1">
      <alignment vertical="center"/>
    </xf>
    <xf numFmtId="0" fontId="10" fillId="0" borderId="0" xfId="0" applyFont="1"/>
    <xf numFmtId="0" fontId="8" fillId="0" borderId="0" xfId="0" applyNumberFormat="1" applyFont="1" applyBorder="1" applyAlignment="1">
      <alignment horizontal="center" vertical="top"/>
    </xf>
    <xf numFmtId="164" fontId="8" fillId="0" borderId="0" xfId="0" applyNumberFormat="1" applyFont="1" applyBorder="1"/>
    <xf numFmtId="0" fontId="8" fillId="0" borderId="0" xfId="0" applyNumberFormat="1" applyFont="1" applyBorder="1"/>
    <xf numFmtId="0" fontId="8" fillId="0" borderId="0" xfId="0" applyFont="1"/>
    <xf numFmtId="0" fontId="10" fillId="0" borderId="0" xfId="0" applyFont="1" applyBorder="1"/>
    <xf numFmtId="0" fontId="6" fillId="0" borderId="0" xfId="0" applyFont="1"/>
    <xf numFmtId="0" fontId="15" fillId="0" borderId="1" xfId="0" applyNumberFormat="1" applyFont="1" applyBorder="1" applyAlignment="1">
      <alignment horizontal="center"/>
    </xf>
    <xf numFmtId="0" fontId="15" fillId="0" borderId="1" xfId="0" applyNumberFormat="1" applyFont="1" applyBorder="1" applyAlignment="1">
      <alignment vertical="center" wrapText="1"/>
    </xf>
    <xf numFmtId="0" fontId="15" fillId="0" borderId="5" xfId="0" applyNumberFormat="1" applyFont="1" applyBorder="1" applyAlignment="1">
      <alignment horizontal="center"/>
    </xf>
    <xf numFmtId="0" fontId="15" fillId="0" borderId="5" xfId="0" applyNumberFormat="1" applyFont="1" applyBorder="1" applyAlignment="1">
      <alignment vertical="center" wrapText="1"/>
    </xf>
    <xf numFmtId="0" fontId="12" fillId="0" borderId="4" xfId="1" applyNumberFormat="1" applyFont="1" applyFill="1" applyBorder="1" applyAlignment="1" applyProtection="1">
      <alignment horizontal="center" vertical="center"/>
    </xf>
    <xf numFmtId="0" fontId="12" fillId="0" borderId="4" xfId="1" applyNumberFormat="1" applyFont="1" applyFill="1" applyBorder="1" applyAlignment="1" applyProtection="1">
      <alignment horizontal="center"/>
    </xf>
    <xf numFmtId="0" fontId="12" fillId="0" borderId="4" xfId="1" applyNumberFormat="1" applyFont="1" applyFill="1" applyBorder="1" applyAlignment="1" applyProtection="1">
      <alignment horizontal="center" vertical="top"/>
    </xf>
    <xf numFmtId="0" fontId="6" fillId="0" borderId="4" xfId="0" applyNumberFormat="1" applyFont="1" applyFill="1" applyBorder="1" applyAlignment="1">
      <alignment horizontal="center"/>
    </xf>
    <xf numFmtId="0" fontId="12" fillId="0" borderId="5" xfId="1" applyNumberFormat="1" applyFont="1" applyFill="1" applyBorder="1" applyAlignment="1" applyProtection="1">
      <alignment vertical="center"/>
    </xf>
    <xf numFmtId="0" fontId="17" fillId="0" borderId="5" xfId="1" applyNumberFormat="1" applyFont="1" applyFill="1" applyBorder="1" applyAlignment="1" applyProtection="1">
      <alignment vertical="top" wrapText="1"/>
    </xf>
    <xf numFmtId="0" fontId="5" fillId="0" borderId="5" xfId="1" applyNumberFormat="1" applyFont="1" applyFill="1" applyBorder="1" applyAlignment="1" applyProtection="1">
      <alignment wrapText="1"/>
    </xf>
    <xf numFmtId="0" fontId="12" fillId="0" borderId="3" xfId="1" applyNumberFormat="1" applyFont="1" applyFill="1" applyBorder="1" applyAlignment="1" applyProtection="1">
      <alignment vertical="center"/>
    </xf>
    <xf numFmtId="0" fontId="17" fillId="0" borderId="3" xfId="1" applyNumberFormat="1" applyFont="1" applyFill="1" applyBorder="1" applyAlignment="1" applyProtection="1">
      <alignment vertical="top" wrapText="1"/>
    </xf>
    <xf numFmtId="0" fontId="12" fillId="0" borderId="3" xfId="1" applyNumberFormat="1" applyFont="1" applyFill="1" applyBorder="1" applyAlignment="1" applyProtection="1"/>
    <xf numFmtId="0" fontId="18" fillId="0" borderId="3" xfId="1" applyNumberFormat="1" applyFont="1" applyFill="1" applyBorder="1" applyAlignment="1" applyProtection="1"/>
    <xf numFmtId="0" fontId="4" fillId="2" borderId="3" xfId="1" applyNumberFormat="1" applyFont="1" applyFill="1" applyBorder="1" applyAlignment="1" applyProtection="1">
      <alignment horizontal="center" vertical="center"/>
    </xf>
    <xf numFmtId="0" fontId="4" fillId="2" borderId="3" xfId="1" applyNumberFormat="1" applyFont="1" applyFill="1" applyBorder="1" applyAlignment="1" applyProtection="1">
      <alignment horizontal="center" vertical="center" wrapText="1"/>
    </xf>
    <xf numFmtId="0" fontId="5" fillId="0" borderId="3" xfId="1" applyNumberFormat="1" applyFont="1" applyFill="1" applyBorder="1" applyAlignment="1" applyProtection="1">
      <alignment horizontal="center"/>
    </xf>
    <xf numFmtId="165" fontId="5" fillId="0" borderId="3" xfId="2" applyNumberFormat="1" applyFont="1" applyFill="1" applyBorder="1" applyAlignment="1" applyProtection="1">
      <alignment horizontal="center"/>
    </xf>
    <xf numFmtId="1" fontId="5" fillId="0" borderId="3" xfId="2" applyNumberFormat="1" applyFont="1" applyFill="1" applyBorder="1" applyAlignment="1" applyProtection="1">
      <alignment horizontal="center"/>
    </xf>
    <xf numFmtId="0" fontId="5" fillId="0" borderId="17" xfId="1" applyNumberFormat="1" applyFont="1" applyFill="1" applyBorder="1" applyAlignment="1" applyProtection="1">
      <alignment horizontal="center"/>
    </xf>
    <xf numFmtId="165" fontId="5" fillId="0" borderId="17" xfId="2" applyNumberFormat="1" applyFont="1" applyFill="1" applyBorder="1" applyAlignment="1" applyProtection="1">
      <alignment horizontal="center"/>
    </xf>
    <xf numFmtId="1" fontId="5" fillId="0" borderId="17" xfId="2" applyNumberFormat="1" applyFont="1" applyFill="1" applyBorder="1" applyAlignment="1" applyProtection="1">
      <alignment horizontal="center"/>
    </xf>
    <xf numFmtId="0" fontId="5" fillId="2" borderId="3" xfId="1" applyNumberFormat="1" applyFont="1" applyFill="1" applyBorder="1" applyAlignment="1" applyProtection="1">
      <alignment horizontal="center"/>
    </xf>
    <xf numFmtId="0" fontId="4" fillId="2" borderId="3" xfId="1" applyNumberFormat="1" applyFont="1" applyFill="1" applyBorder="1" applyAlignment="1" applyProtection="1"/>
    <xf numFmtId="165" fontId="4" fillId="2" borderId="3" xfId="1" applyNumberFormat="1" applyFont="1" applyFill="1" applyBorder="1" applyAlignment="1" applyProtection="1">
      <alignment horizontal="center"/>
    </xf>
    <xf numFmtId="0" fontId="5" fillId="3" borderId="0" xfId="1" applyNumberFormat="1" applyFont="1" applyFill="1" applyBorder="1" applyAlignment="1" applyProtection="1">
      <alignment horizontal="center"/>
    </xf>
    <xf numFmtId="0" fontId="4" fillId="3" borderId="7" xfId="1" applyNumberFormat="1" applyFont="1" applyFill="1" applyBorder="1" applyAlignment="1" applyProtection="1"/>
    <xf numFmtId="0" fontId="12" fillId="3" borderId="8" xfId="1" applyNumberFormat="1" applyFont="1" applyFill="1" applyBorder="1" applyAlignment="1" applyProtection="1">
      <alignment horizontal="center"/>
    </xf>
    <xf numFmtId="0" fontId="19" fillId="3" borderId="9" xfId="1" applyNumberFormat="1" applyFont="1" applyFill="1" applyBorder="1" applyAlignment="1" applyProtection="1">
      <alignment horizontal="center"/>
    </xf>
    <xf numFmtId="0" fontId="19" fillId="3" borderId="0" xfId="1" applyNumberFormat="1" applyFont="1" applyFill="1" applyBorder="1" applyAlignment="1" applyProtection="1">
      <alignment horizontal="center"/>
    </xf>
    <xf numFmtId="0" fontId="4" fillId="3" borderId="0" xfId="1" applyNumberFormat="1" applyFont="1" applyFill="1" applyBorder="1" applyAlignment="1" applyProtection="1">
      <alignment horizontal="center"/>
    </xf>
    <xf numFmtId="9" fontId="19" fillId="3" borderId="0" xfId="2" applyNumberFormat="1" applyFont="1" applyFill="1" applyBorder="1" applyAlignment="1" applyProtection="1">
      <alignment horizontal="center"/>
    </xf>
    <xf numFmtId="0" fontId="5" fillId="0" borderId="0" xfId="1" applyNumberFormat="1" applyFont="1" applyFill="1" applyBorder="1" applyAlignment="1" applyProtection="1"/>
    <xf numFmtId="0" fontId="12" fillId="0" borderId="10" xfId="1" applyNumberFormat="1" applyFont="1" applyFill="1" applyBorder="1" applyAlignment="1" applyProtection="1">
      <alignment horizontal="left"/>
    </xf>
    <xf numFmtId="0" fontId="5" fillId="0" borderId="11" xfId="1" applyNumberFormat="1" applyFont="1" applyFill="1" applyBorder="1" applyAlignment="1" applyProtection="1"/>
    <xf numFmtId="0" fontId="5" fillId="0" borderId="10" xfId="1" applyNumberFormat="1" applyFont="1" applyFill="1" applyBorder="1" applyAlignment="1" applyProtection="1"/>
    <xf numFmtId="2" fontId="12" fillId="0" borderId="6" xfId="1" applyNumberFormat="1" applyFont="1" applyFill="1" applyBorder="1" applyAlignment="1" applyProtection="1">
      <alignment horizontal="right" wrapText="1"/>
    </xf>
    <xf numFmtId="0" fontId="5" fillId="0" borderId="0" xfId="1" applyNumberFormat="1" applyFont="1" applyFill="1" applyBorder="1" applyAlignment="1" applyProtection="1">
      <alignment vertical="center"/>
    </xf>
    <xf numFmtId="0" fontId="5" fillId="0" borderId="0" xfId="1" applyNumberFormat="1" applyFont="1" applyFill="1" applyBorder="1" applyAlignment="1" applyProtection="1">
      <alignment horizontal="center" wrapText="1"/>
    </xf>
    <xf numFmtId="0" fontId="5" fillId="0" borderId="12" xfId="1" applyNumberFormat="1" applyFont="1" applyFill="1" applyBorder="1" applyAlignment="1" applyProtection="1"/>
    <xf numFmtId="0" fontId="12" fillId="0" borderId="13" xfId="1" applyNumberFormat="1" applyFont="1" applyFill="1" applyBorder="1" applyAlignment="1" applyProtection="1">
      <alignment horizontal="left"/>
    </xf>
    <xf numFmtId="0" fontId="5" fillId="0" borderId="14" xfId="1" applyNumberFormat="1" applyFont="1" applyFill="1" applyBorder="1" applyAlignment="1" applyProtection="1"/>
    <xf numFmtId="0" fontId="5" fillId="0" borderId="15" xfId="1" applyNumberFormat="1" applyFont="1" applyFill="1" applyBorder="1" applyAlignment="1" applyProtection="1"/>
    <xf numFmtId="2" fontId="12" fillId="0" borderId="16" xfId="1" applyNumberFormat="1" applyFont="1" applyFill="1" applyBorder="1" applyAlignment="1" applyProtection="1">
      <alignment horizontal="right" wrapText="1"/>
    </xf>
    <xf numFmtId="0" fontId="5" fillId="0" borderId="12" xfId="1" applyNumberFormat="1" applyFont="1" applyFill="1" applyBorder="1" applyAlignment="1" applyProtection="1">
      <alignment vertical="center"/>
    </xf>
    <xf numFmtId="0" fontId="5" fillId="0" borderId="12" xfId="1" applyNumberFormat="1" applyFont="1" applyFill="1" applyBorder="1" applyAlignment="1" applyProtection="1">
      <alignment horizontal="center" wrapText="1"/>
    </xf>
    <xf numFmtId="0" fontId="14" fillId="0" borderId="0" xfId="0" applyNumberFormat="1" applyFont="1" applyBorder="1" applyAlignment="1">
      <alignment horizontal="center" vertical="top"/>
    </xf>
    <xf numFmtId="164" fontId="14" fillId="0" borderId="0" xfId="0" applyNumberFormat="1" applyFont="1" applyBorder="1"/>
    <xf numFmtId="0" fontId="14" fillId="0" borderId="0" xfId="0" applyNumberFormat="1" applyFont="1" applyBorder="1"/>
    <xf numFmtId="0" fontId="14" fillId="0" borderId="0" xfId="0" applyFont="1"/>
    <xf numFmtId="0" fontId="13" fillId="0" borderId="0" xfId="0" applyNumberFormat="1" applyFont="1" applyBorder="1"/>
    <xf numFmtId="0" fontId="20" fillId="0" borderId="0" xfId="0" applyNumberFormat="1" applyFont="1" applyBorder="1"/>
    <xf numFmtId="0" fontId="14" fillId="0" borderId="0" xfId="0" applyNumberFormat="1" applyFont="1" applyBorder="1" applyAlignment="1">
      <alignment horizontal="left" vertical="top" wrapText="1"/>
    </xf>
    <xf numFmtId="0" fontId="15" fillId="0" borderId="21" xfId="0" applyNumberFormat="1" applyFont="1" applyBorder="1" applyAlignment="1">
      <alignment horizontal="center"/>
    </xf>
    <xf numFmtId="0" fontId="15" fillId="0" borderId="21" xfId="0" applyNumberFormat="1" applyFont="1" applyBorder="1" applyAlignment="1">
      <alignment vertical="center" wrapText="1"/>
    </xf>
    <xf numFmtId="9" fontId="19" fillId="3" borderId="22" xfId="2" applyNumberFormat="1" applyFont="1" applyFill="1" applyBorder="1" applyAlignment="1" applyProtection="1">
      <alignment horizontal="center"/>
    </xf>
    <xf numFmtId="0" fontId="5" fillId="0" borderId="22" xfId="1" applyNumberFormat="1" applyFont="1" applyFill="1" applyBorder="1" applyAlignment="1" applyProtection="1">
      <alignment horizontal="center" wrapText="1"/>
    </xf>
    <xf numFmtId="0" fontId="5" fillId="0" borderId="23" xfId="1" applyNumberFormat="1" applyFont="1" applyFill="1" applyBorder="1" applyAlignment="1" applyProtection="1">
      <alignment horizontal="center" wrapText="1"/>
    </xf>
    <xf numFmtId="0" fontId="6" fillId="0" borderId="17" xfId="0" applyFont="1" applyBorder="1" applyAlignment="1">
      <alignment horizontal="center"/>
    </xf>
    <xf numFmtId="14" fontId="22" fillId="0" borderId="17" xfId="0" applyNumberFormat="1" applyFont="1" applyBorder="1" applyAlignment="1">
      <alignment horizontal="center" vertical="top"/>
    </xf>
    <xf numFmtId="0" fontId="15" fillId="0" borderId="4" xfId="0" applyNumberFormat="1" applyFont="1" applyBorder="1" applyAlignment="1">
      <alignment horizontal="center"/>
    </xf>
    <xf numFmtId="0" fontId="15" fillId="0" borderId="24" xfId="0" applyNumberFormat="1" applyFont="1" applyBorder="1" applyAlignment="1">
      <alignment horizontal="center"/>
    </xf>
    <xf numFmtId="0" fontId="15" fillId="0" borderId="24" xfId="0" applyNumberFormat="1" applyFont="1" applyBorder="1" applyAlignment="1">
      <alignment vertical="center" wrapText="1"/>
    </xf>
    <xf numFmtId="0" fontId="5" fillId="0" borderId="25" xfId="1" applyNumberFormat="1" applyFont="1" applyFill="1" applyBorder="1" applyAlignment="1" applyProtection="1">
      <alignment horizontal="center"/>
    </xf>
    <xf numFmtId="165" fontId="5" fillId="0" borderId="25" xfId="2" applyNumberFormat="1" applyFont="1" applyFill="1" applyBorder="1" applyAlignment="1" applyProtection="1">
      <alignment horizontal="center"/>
    </xf>
    <xf numFmtId="1" fontId="5" fillId="0" borderId="25" xfId="2" applyNumberFormat="1" applyFont="1" applyFill="1" applyBorder="1" applyAlignment="1" applyProtection="1">
      <alignment horizontal="center"/>
    </xf>
    <xf numFmtId="0" fontId="0" fillId="0" borderId="0" xfId="0"/>
    <xf numFmtId="0" fontId="5" fillId="3" borderId="17" xfId="3" applyFont="1" applyFill="1" applyBorder="1" applyAlignment="1">
      <alignment horizontal="left" vertical="top" wrapText="1"/>
    </xf>
    <xf numFmtId="0" fontId="5" fillId="0" borderId="17" xfId="0" applyFont="1" applyBorder="1"/>
    <xf numFmtId="0" fontId="23" fillId="3" borderId="17" xfId="0" applyFont="1" applyFill="1" applyBorder="1" applyAlignment="1">
      <alignment horizontal="left" vertical="top" wrapText="1"/>
    </xf>
    <xf numFmtId="0" fontId="5" fillId="0" borderId="17" xfId="0" applyFont="1" applyBorder="1" applyAlignment="1">
      <alignment horizontal="center" vertical="top"/>
    </xf>
    <xf numFmtId="0" fontId="5" fillId="3" borderId="17" xfId="0" applyFont="1" applyFill="1" applyBorder="1" applyAlignment="1">
      <alignment horizontal="left" vertical="top" wrapText="1"/>
    </xf>
    <xf numFmtId="0" fontId="5" fillId="0" borderId="17" xfId="1" applyNumberFormat="1" applyFont="1" applyFill="1" applyBorder="1" applyAlignment="1" applyProtection="1">
      <alignment horizontal="center" vertical="center" wrapText="1"/>
    </xf>
    <xf numFmtId="0" fontId="4" fillId="2" borderId="17" xfId="0" applyNumberFormat="1" applyFont="1" applyFill="1" applyBorder="1" applyAlignment="1">
      <alignment horizontal="center" vertical="top" wrapText="1"/>
    </xf>
    <xf numFmtId="164" fontId="4" fillId="2" borderId="17" xfId="0" applyNumberFormat="1" applyFont="1" applyFill="1" applyBorder="1" applyAlignment="1">
      <alignment horizontal="center" vertical="center" wrapText="1"/>
    </xf>
    <xf numFmtId="0" fontId="4" fillId="2" borderId="17" xfId="0" applyNumberFormat="1" applyFont="1" applyFill="1" applyBorder="1" applyAlignment="1">
      <alignment horizontal="center" vertical="center" wrapText="1"/>
    </xf>
    <xf numFmtId="0" fontId="21" fillId="0" borderId="17" xfId="0" applyFont="1" applyBorder="1" applyAlignment="1">
      <alignment horizontal="center" vertical="top"/>
    </xf>
    <xf numFmtId="0" fontId="5" fillId="0" borderId="17" xfId="0" applyFont="1" applyBorder="1" applyAlignment="1">
      <alignment vertical="center"/>
    </xf>
    <xf numFmtId="0" fontId="5" fillId="0" borderId="17" xfId="0" applyFont="1" applyBorder="1" applyAlignment="1">
      <alignment horizontal="left" vertical="top" wrapText="1"/>
    </xf>
    <xf numFmtId="0" fontId="24" fillId="5" borderId="3" xfId="0" applyFont="1" applyFill="1" applyBorder="1" applyAlignment="1">
      <alignment vertical="center" wrapText="1"/>
    </xf>
    <xf numFmtId="0" fontId="5" fillId="0" borderId="17" xfId="0" applyNumberFormat="1" applyFont="1" applyBorder="1" applyAlignment="1">
      <alignment vertical="center" wrapText="1"/>
    </xf>
    <xf numFmtId="0" fontId="12" fillId="0" borderId="17" xfId="0" applyNumberFormat="1" applyFont="1" applyBorder="1" applyAlignment="1">
      <alignment vertical="center" wrapText="1"/>
    </xf>
    <xf numFmtId="0" fontId="5" fillId="0" borderId="17" xfId="0" applyNumberFormat="1" applyFont="1" applyBorder="1" applyAlignment="1">
      <alignment horizontal="right" vertical="center" wrapText="1"/>
    </xf>
    <xf numFmtId="0" fontId="5" fillId="0" borderId="0" xfId="0" applyNumberFormat="1" applyFont="1" applyBorder="1" applyAlignment="1">
      <alignment horizontal="center" vertical="top"/>
    </xf>
    <xf numFmtId="164" fontId="5" fillId="0" borderId="0" xfId="0" applyNumberFormat="1" applyFont="1" applyBorder="1"/>
    <xf numFmtId="0" fontId="5" fillId="0" borderId="0" xfId="0" applyNumberFormat="1" applyFont="1" applyBorder="1"/>
    <xf numFmtId="0" fontId="5" fillId="0" borderId="0" xfId="0" applyFont="1"/>
    <xf numFmtId="0" fontId="12" fillId="0" borderId="0" xfId="0" applyNumberFormat="1" applyFont="1" applyBorder="1"/>
    <xf numFmtId="0" fontId="25" fillId="0" borderId="0" xfId="0" applyNumberFormat="1" applyFont="1" applyBorder="1"/>
    <xf numFmtId="0" fontId="5" fillId="0" borderId="0" xfId="0" applyNumberFormat="1" applyFont="1" applyBorder="1" applyAlignment="1">
      <alignment horizontal="left" vertical="top" wrapText="1"/>
    </xf>
    <xf numFmtId="0" fontId="6" fillId="0" borderId="17" xfId="0" applyFont="1" applyBorder="1" applyAlignment="1">
      <alignment horizontal="center" vertical="center"/>
    </xf>
    <xf numFmtId="0" fontId="27" fillId="0" borderId="17" xfId="0" applyNumberFormat="1" applyFont="1" applyBorder="1" applyAlignment="1">
      <alignment vertical="center"/>
    </xf>
    <xf numFmtId="0" fontId="28" fillId="0" borderId="17" xfId="0" applyNumberFormat="1" applyFont="1" applyBorder="1" applyAlignment="1">
      <alignment vertical="center"/>
    </xf>
    <xf numFmtId="0" fontId="6" fillId="0" borderId="17" xfId="1" applyNumberFormat="1" applyFont="1" applyFill="1" applyBorder="1" applyAlignment="1" applyProtection="1">
      <alignment horizontal="center" vertical="center"/>
    </xf>
    <xf numFmtId="0" fontId="27" fillId="0" borderId="17" xfId="0" applyNumberFormat="1" applyFont="1" applyBorder="1" applyAlignment="1">
      <alignment horizontal="right" vertical="center" wrapText="1"/>
    </xf>
    <xf numFmtId="0" fontId="16" fillId="2" borderId="1" xfId="0" applyNumberFormat="1" applyFont="1" applyFill="1" applyBorder="1" applyAlignment="1">
      <alignment horizontal="center" vertical="center"/>
    </xf>
    <xf numFmtId="0" fontId="6" fillId="3" borderId="17" xfId="3" applyFont="1" applyFill="1" applyBorder="1" applyAlignment="1">
      <alignment horizontal="left" vertical="center" wrapText="1"/>
    </xf>
    <xf numFmtId="0" fontId="6" fillId="3" borderId="17" xfId="0" applyFont="1" applyFill="1" applyBorder="1" applyAlignment="1">
      <alignment horizontal="left" vertical="center" wrapText="1"/>
    </xf>
    <xf numFmtId="0" fontId="6" fillId="0" borderId="17" xfId="0" applyFont="1" applyBorder="1" applyAlignment="1">
      <alignment vertical="center"/>
    </xf>
    <xf numFmtId="0" fontId="6" fillId="0" borderId="17" xfId="0" applyFont="1" applyBorder="1" applyAlignment="1">
      <alignment horizontal="left" vertical="center"/>
    </xf>
    <xf numFmtId="14" fontId="6" fillId="0" borderId="17" xfId="0" applyNumberFormat="1" applyFont="1" applyBorder="1" applyAlignment="1">
      <alignment horizontal="center" vertical="center"/>
    </xf>
    <xf numFmtId="0" fontId="6" fillId="0" borderId="17" xfId="0" applyFont="1" applyBorder="1" applyAlignment="1">
      <alignment horizontal="left" vertical="center" wrapText="1"/>
    </xf>
    <xf numFmtId="0" fontId="6" fillId="0" borderId="1" xfId="0" applyNumberFormat="1" applyFont="1" applyBorder="1" applyAlignment="1">
      <alignment vertical="center"/>
    </xf>
    <xf numFmtId="0" fontId="6" fillId="6" borderId="4" xfId="0" applyNumberFormat="1" applyFont="1" applyFill="1" applyBorder="1" applyAlignment="1">
      <alignment horizontal="center" vertical="center"/>
    </xf>
    <xf numFmtId="0" fontId="6" fillId="6" borderId="4" xfId="0" applyNumberFormat="1" applyFont="1" applyFill="1" applyBorder="1" applyAlignment="1">
      <alignment horizontal="left" vertical="center"/>
    </xf>
    <xf numFmtId="0" fontId="16" fillId="6" borderId="4" xfId="0" applyNumberFormat="1" applyFont="1" applyFill="1" applyBorder="1" applyAlignment="1">
      <alignment horizontal="center" vertical="center"/>
    </xf>
    <xf numFmtId="0" fontId="6" fillId="0" borderId="1" xfId="0" applyNumberFormat="1" applyFont="1" applyBorder="1" applyAlignment="1">
      <alignment horizontal="center" vertical="center"/>
    </xf>
    <xf numFmtId="0" fontId="6" fillId="0" borderId="1" xfId="0" applyNumberFormat="1" applyFont="1" applyBorder="1" applyAlignment="1">
      <alignment vertical="center" wrapText="1"/>
    </xf>
    <xf numFmtId="0" fontId="6" fillId="0" borderId="21" xfId="0" applyNumberFormat="1" applyFont="1" applyBorder="1" applyAlignment="1">
      <alignment horizontal="center" vertical="center"/>
    </xf>
    <xf numFmtId="0" fontId="6" fillId="0" borderId="21" xfId="0" applyNumberFormat="1" applyFont="1" applyBorder="1" applyAlignment="1">
      <alignment vertical="center" wrapText="1"/>
    </xf>
    <xf numFmtId="0" fontId="6" fillId="0" borderId="21" xfId="0" applyNumberFormat="1" applyFont="1" applyBorder="1" applyAlignment="1">
      <alignment vertical="center"/>
    </xf>
    <xf numFmtId="0" fontId="29" fillId="2" borderId="17" xfId="0" applyNumberFormat="1" applyFont="1" applyFill="1" applyBorder="1" applyAlignment="1">
      <alignment horizontal="center" vertical="center"/>
    </xf>
    <xf numFmtId="164" fontId="29" fillId="2" borderId="17" xfId="0" applyNumberFormat="1" applyFont="1" applyFill="1" applyBorder="1" applyAlignment="1">
      <alignment horizontal="center" vertical="center"/>
    </xf>
    <xf numFmtId="0" fontId="29" fillId="5" borderId="17" xfId="0" applyFont="1" applyFill="1" applyBorder="1"/>
    <xf numFmtId="0" fontId="30" fillId="2" borderId="17" xfId="0" applyNumberFormat="1" applyFont="1" applyFill="1" applyBorder="1" applyAlignment="1">
      <alignment horizontal="center" vertical="center"/>
    </xf>
    <xf numFmtId="0" fontId="30" fillId="2" borderId="17" xfId="0" applyNumberFormat="1" applyFont="1" applyFill="1" applyBorder="1" applyAlignment="1">
      <alignment horizontal="left" vertical="center" wrapText="1"/>
    </xf>
    <xf numFmtId="0" fontId="4" fillId="2" borderId="17" xfId="0" applyNumberFormat="1" applyFont="1" applyFill="1" applyBorder="1" applyAlignment="1">
      <alignment horizontal="center" vertical="center" wrapText="1"/>
    </xf>
    <xf numFmtId="0" fontId="6" fillId="0" borderId="17" xfId="0" applyFont="1" applyBorder="1" applyAlignment="1">
      <alignment horizontal="left" vertical="center"/>
    </xf>
    <xf numFmtId="0" fontId="16" fillId="0" borderId="26" xfId="0" applyNumberFormat="1" applyFont="1" applyBorder="1" applyAlignment="1">
      <alignment horizontal="center" vertical="center"/>
    </xf>
    <xf numFmtId="0" fontId="16" fillId="0" borderId="27" xfId="0" applyNumberFormat="1" applyFont="1" applyBorder="1" applyAlignment="1">
      <alignment horizontal="center" vertical="center"/>
    </xf>
    <xf numFmtId="0" fontId="16" fillId="0" borderId="28" xfId="0" applyNumberFormat="1" applyFont="1" applyBorder="1" applyAlignment="1">
      <alignment horizontal="center" vertical="center"/>
    </xf>
    <xf numFmtId="0" fontId="16" fillId="0" borderId="29" xfId="0" applyNumberFormat="1" applyFont="1" applyBorder="1" applyAlignment="1">
      <alignment horizontal="center" vertical="center"/>
    </xf>
    <xf numFmtId="0" fontId="16" fillId="0" borderId="2" xfId="0" applyNumberFormat="1" applyFont="1" applyBorder="1" applyAlignment="1">
      <alignment horizontal="center" vertical="center"/>
    </xf>
    <xf numFmtId="0" fontId="16" fillId="0" borderId="30" xfId="0" applyNumberFormat="1" applyFont="1" applyBorder="1" applyAlignment="1">
      <alignment horizontal="center" vertical="center"/>
    </xf>
    <xf numFmtId="0" fontId="16" fillId="0" borderId="31" xfId="0" applyNumberFormat="1" applyFont="1" applyBorder="1" applyAlignment="1">
      <alignment horizontal="center" vertical="center" wrapText="1"/>
    </xf>
    <xf numFmtId="0" fontId="16" fillId="0" borderId="32" xfId="0" applyNumberFormat="1" applyFont="1" applyBorder="1" applyAlignment="1">
      <alignment horizontal="center" vertical="center"/>
    </xf>
    <xf numFmtId="0" fontId="16" fillId="0" borderId="33" xfId="0" applyNumberFormat="1" applyFont="1" applyBorder="1" applyAlignment="1">
      <alignment horizontal="center" vertical="center"/>
    </xf>
    <xf numFmtId="164" fontId="12" fillId="0" borderId="3" xfId="1" applyNumberFormat="1" applyFont="1" applyFill="1" applyBorder="1" applyAlignment="1" applyProtection="1">
      <alignment horizontal="center" vertical="center"/>
    </xf>
    <xf numFmtId="0" fontId="12" fillId="0" borderId="3" xfId="1" applyNumberFormat="1" applyFont="1" applyFill="1" applyBorder="1" applyAlignment="1" applyProtection="1">
      <alignment horizontal="center" vertical="center" wrapText="1"/>
    </xf>
    <xf numFmtId="0" fontId="6" fillId="0" borderId="4" xfId="0" applyNumberFormat="1" applyFont="1" applyFill="1" applyBorder="1" applyAlignment="1">
      <alignment horizontal="center"/>
    </xf>
    <xf numFmtId="0" fontId="12" fillId="0" borderId="4" xfId="1" applyNumberFormat="1" applyFont="1" applyFill="1" applyBorder="1" applyAlignment="1" applyProtection="1">
      <alignment horizontal="left"/>
    </xf>
    <xf numFmtId="0" fontId="17" fillId="0" borderId="5" xfId="1" applyNumberFormat="1" applyFont="1" applyFill="1" applyBorder="1" applyAlignment="1" applyProtection="1">
      <alignment vertical="top" wrapText="1"/>
    </xf>
    <xf numFmtId="0" fontId="12" fillId="0" borderId="3" xfId="1" applyNumberFormat="1" applyFont="1" applyFill="1" applyBorder="1" applyAlignment="1" applyProtection="1">
      <alignment horizontal="center" vertical="center"/>
    </xf>
    <xf numFmtId="15" fontId="6" fillId="0" borderId="18" xfId="0" applyNumberFormat="1" applyFont="1" applyFill="1" applyBorder="1" applyAlignment="1">
      <alignment horizontal="center"/>
    </xf>
    <xf numFmtId="15" fontId="6" fillId="0" borderId="19" xfId="0" applyNumberFormat="1" applyFont="1" applyFill="1" applyBorder="1" applyAlignment="1">
      <alignment horizontal="center"/>
    </xf>
    <xf numFmtId="15" fontId="6" fillId="0" borderId="20" xfId="0" applyNumberFormat="1" applyFont="1" applyFill="1" applyBorder="1" applyAlignment="1">
      <alignment horizontal="center"/>
    </xf>
    <xf numFmtId="0" fontId="12" fillId="0" borderId="18" xfId="1" applyNumberFormat="1" applyFont="1" applyFill="1" applyBorder="1" applyAlignment="1" applyProtection="1">
      <alignment horizontal="center" vertical="top"/>
    </xf>
    <xf numFmtId="0" fontId="12" fillId="0" borderId="19" xfId="1" applyNumberFormat="1" applyFont="1" applyFill="1" applyBorder="1" applyAlignment="1" applyProtection="1">
      <alignment horizontal="center" vertical="top"/>
    </xf>
    <xf numFmtId="0" fontId="12" fillId="0" borderId="20" xfId="1" applyNumberFormat="1" applyFont="1" applyFill="1" applyBorder="1" applyAlignment="1" applyProtection="1">
      <alignment horizontal="center" vertical="top"/>
    </xf>
    <xf numFmtId="0" fontId="16" fillId="0" borderId="18" xfId="0" applyNumberFormat="1" applyFont="1" applyFill="1" applyBorder="1" applyAlignment="1">
      <alignment horizontal="center"/>
    </xf>
    <xf numFmtId="0" fontId="16" fillId="0" borderId="19" xfId="0" applyNumberFormat="1" applyFont="1" applyFill="1" applyBorder="1" applyAlignment="1">
      <alignment horizontal="center"/>
    </xf>
    <xf numFmtId="0" fontId="16" fillId="0" borderId="20" xfId="0" applyNumberFormat="1" applyFont="1" applyFill="1" applyBorder="1" applyAlignment="1">
      <alignment horizontal="center"/>
    </xf>
    <xf numFmtId="0" fontId="7" fillId="0" borderId="0" xfId="1" applyNumberFormat="1" applyFont="1" applyFill="1" applyBorder="1" applyAlignment="1" applyProtection="1">
      <alignment horizontal="center"/>
    </xf>
    <xf numFmtId="0" fontId="12" fillId="0" borderId="4" xfId="1" applyNumberFormat="1" applyFont="1" applyFill="1" applyBorder="1" applyAlignment="1" applyProtection="1">
      <alignment horizontal="center"/>
    </xf>
    <xf numFmtId="0" fontId="12" fillId="0" borderId="17" xfId="0" applyNumberFormat="1" applyFont="1" applyBorder="1" applyAlignment="1">
      <alignment horizontal="left" vertical="center" wrapText="1"/>
    </xf>
    <xf numFmtId="0" fontId="5" fillId="0" borderId="17" xfId="0" applyNumberFormat="1" applyFont="1" applyBorder="1" applyAlignment="1">
      <alignment horizontal="left" vertical="center" wrapText="1"/>
    </xf>
    <xf numFmtId="0" fontId="12" fillId="4" borderId="17" xfId="0" applyNumberFormat="1" applyFont="1" applyFill="1" applyBorder="1" applyAlignment="1">
      <alignment horizontal="left" vertical="center"/>
    </xf>
    <xf numFmtId="0" fontId="12" fillId="4" borderId="17" xfId="0" applyNumberFormat="1" applyFont="1" applyFill="1" applyBorder="1" applyAlignment="1">
      <alignment vertical="center"/>
    </xf>
    <xf numFmtId="0" fontId="4" fillId="2" borderId="17" xfId="0" applyNumberFormat="1" applyFont="1" applyFill="1" applyBorder="1" applyAlignment="1">
      <alignment horizontal="center" vertical="center" wrapText="1"/>
    </xf>
    <xf numFmtId="0" fontId="16" fillId="4" borderId="17" xfId="0" applyNumberFormat="1" applyFont="1" applyFill="1" applyBorder="1" applyAlignment="1">
      <alignment vertical="center"/>
    </xf>
    <xf numFmtId="0" fontId="16" fillId="4" borderId="17" xfId="0" applyNumberFormat="1" applyFont="1" applyFill="1" applyBorder="1" applyAlignment="1">
      <alignment horizontal="left" vertical="center"/>
    </xf>
    <xf numFmtId="0" fontId="29" fillId="2" borderId="17" xfId="0" applyNumberFormat="1" applyFont="1" applyFill="1" applyBorder="1" applyAlignment="1">
      <alignment horizontal="center" vertical="center"/>
    </xf>
    <xf numFmtId="0" fontId="16" fillId="0" borderId="17" xfId="0" applyNumberFormat="1" applyFont="1" applyBorder="1" applyAlignment="1">
      <alignment horizontal="left" vertical="center"/>
    </xf>
    <xf numFmtId="0" fontId="26" fillId="0" borderId="17" xfId="0" applyNumberFormat="1" applyFont="1" applyBorder="1" applyAlignment="1">
      <alignment horizontal="left" vertical="center"/>
    </xf>
    <xf numFmtId="0" fontId="29" fillId="2" borderId="17" xfId="0" applyNumberFormat="1" applyFont="1" applyFill="1" applyBorder="1" applyAlignment="1">
      <alignment horizontal="center" vertical="center" wrapText="1"/>
    </xf>
  </cellXfs>
  <cellStyles count="4">
    <cellStyle name="Normal" xfId="0" builtinId="0"/>
    <cellStyle name="Normal 10" xfId="1"/>
    <cellStyle name="Normal_Sheet1" xfId="3"/>
    <cellStyle name="Percent 2" xfId="2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5</xdr:row>
      <xdr:rowOff>2</xdr:rowOff>
    </xdr:from>
    <xdr:to>
      <xdr:col>12</xdr:col>
      <xdr:colOff>586740</xdr:colOff>
      <xdr:row>5</xdr:row>
      <xdr:rowOff>3880772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1280162"/>
          <a:ext cx="20330160" cy="38807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</xdr:colOff>
      <xdr:row>4</xdr:row>
      <xdr:rowOff>192248</xdr:rowOff>
    </xdr:from>
    <xdr:to>
      <xdr:col>13</xdr:col>
      <xdr:colOff>10886</xdr:colOff>
      <xdr:row>5</xdr:row>
      <xdr:rowOff>5145952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" y="1030448"/>
          <a:ext cx="18255343" cy="51714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</xdr:rowOff>
    </xdr:from>
    <xdr:to>
      <xdr:col>13</xdr:col>
      <xdr:colOff>15240</xdr:colOff>
      <xdr:row>6</xdr:row>
      <xdr:rowOff>22860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87041"/>
          <a:ext cx="14066520" cy="464057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10886</xdr:colOff>
      <xdr:row>4</xdr:row>
      <xdr:rowOff>210838</xdr:rowOff>
    </xdr:from>
    <xdr:to>
      <xdr:col>13</xdr:col>
      <xdr:colOff>10886</xdr:colOff>
      <xdr:row>5</xdr:row>
      <xdr:rowOff>4343663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6" y="1027267"/>
          <a:ext cx="19278600" cy="43614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30481</xdr:colOff>
      <xdr:row>5</xdr:row>
      <xdr:rowOff>15241</xdr:rowOff>
    </xdr:from>
    <xdr:to>
      <xdr:col>12</xdr:col>
      <xdr:colOff>571500</xdr:colOff>
      <xdr:row>5</xdr:row>
      <xdr:rowOff>3390899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1" y="3002281"/>
          <a:ext cx="13548359" cy="337565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5</xdr:row>
      <xdr:rowOff>18299</xdr:rowOff>
    </xdr:from>
    <xdr:to>
      <xdr:col>13</xdr:col>
      <xdr:colOff>0</xdr:colOff>
      <xdr:row>5</xdr:row>
      <xdr:rowOff>4274776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" y="2791979"/>
          <a:ext cx="14538960" cy="425647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2040</xdr:rowOff>
    </xdr:from>
    <xdr:to>
      <xdr:col>12</xdr:col>
      <xdr:colOff>579120</xdr:colOff>
      <xdr:row>5</xdr:row>
      <xdr:rowOff>4351020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89080"/>
          <a:ext cx="12009120" cy="43489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5</xdr:row>
      <xdr:rowOff>1</xdr:rowOff>
    </xdr:from>
    <xdr:to>
      <xdr:col>13</xdr:col>
      <xdr:colOff>15240</xdr:colOff>
      <xdr:row>6</xdr:row>
      <xdr:rowOff>7283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" y="2773681"/>
          <a:ext cx="12359640" cy="294098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Users\PC\Desktop\DoAnBaoVe2018\DoAnNam2018\BUSMAP-PROJECT\6.%20Testing\Test%20Case\(BMS)Test%20case-Sprint%201-ver1.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dmin_Test_Case_List"/>
      <sheetName val="Test_Report"/>
      <sheetName val="Home page"/>
      <sheetName val="Home page-Test"/>
      <sheetName val="Show Bus Routes List"/>
      <sheetName val="Show Bus Routes List-Test"/>
      <sheetName val="Show Bus Stops List"/>
      <sheetName val="Show Bus Stops List-Test"/>
      <sheetName val="Display Bus Route on the Map"/>
      <sheetName val="Display Bus Route on the Map-Te"/>
      <sheetName val="Home Page(App)"/>
      <sheetName val="Show Bus Routes List(App)"/>
      <sheetName val="Show Bus Stops List(App)"/>
      <sheetName val="Display Bus Route on the Map(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"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5" refreshError="1"/>
      <sheetData sheetId="6" refreshError="1">
        <row r="5">
          <cell r="B5">
            <v>27</v>
          </cell>
          <cell r="D5">
            <v>0</v>
          </cell>
          <cell r="E5">
            <v>0</v>
          </cell>
        </row>
        <row r="6">
          <cell r="C6">
            <v>0</v>
          </cell>
          <cell r="D6">
            <v>0</v>
          </cell>
          <cell r="E6">
            <v>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2"/>
  <sheetViews>
    <sheetView tabSelected="1" zoomScaleNormal="100" workbookViewId="0">
      <selection activeCell="D19" sqref="D19"/>
    </sheetView>
  </sheetViews>
  <sheetFormatPr defaultColWidth="9.109375" defaultRowHeight="16.8"/>
  <cols>
    <col min="1" max="1" width="42.5546875" style="13" customWidth="1"/>
    <col min="2" max="2" width="37.21875" style="13" customWidth="1"/>
    <col min="3" max="3" width="39.109375" style="13" customWidth="1"/>
    <col min="4" max="4" width="43.109375" style="13" customWidth="1"/>
    <col min="5" max="16384" width="9.109375" style="13"/>
  </cols>
  <sheetData>
    <row r="1" spans="1:4" ht="16.5" customHeight="1">
      <c r="A1" s="133" t="s">
        <v>70</v>
      </c>
      <c r="B1" s="134"/>
      <c r="C1" s="134"/>
      <c r="D1" s="135"/>
    </row>
    <row r="2" spans="1:4" ht="19.5" customHeight="1">
      <c r="A2" s="136"/>
      <c r="B2" s="137"/>
      <c r="C2" s="137"/>
      <c r="D2" s="138"/>
    </row>
    <row r="3" spans="1:4" ht="33.75" customHeight="1">
      <c r="A3" s="110" t="s">
        <v>13</v>
      </c>
      <c r="B3" s="139" t="s">
        <v>89</v>
      </c>
      <c r="C3" s="140"/>
      <c r="D3" s="141"/>
    </row>
    <row r="4" spans="1:4">
      <c r="A4" s="110" t="s">
        <v>11</v>
      </c>
      <c r="B4" s="110" t="s">
        <v>10</v>
      </c>
      <c r="C4" s="110" t="s">
        <v>1</v>
      </c>
      <c r="D4" s="110" t="s">
        <v>12</v>
      </c>
    </row>
    <row r="5" spans="1:4">
      <c r="A5" s="118">
        <v>1</v>
      </c>
      <c r="B5" s="119" t="s">
        <v>131</v>
      </c>
      <c r="C5" s="119" t="s">
        <v>131</v>
      </c>
      <c r="D5" s="120"/>
    </row>
    <row r="6" spans="1:4" ht="23.25" customHeight="1">
      <c r="A6" s="121">
        <v>2</v>
      </c>
      <c r="B6" s="122" t="s">
        <v>42</v>
      </c>
      <c r="C6" s="122" t="s">
        <v>42</v>
      </c>
      <c r="D6" s="117"/>
    </row>
    <row r="7" spans="1:4" ht="22.5" customHeight="1">
      <c r="A7" s="121">
        <v>3</v>
      </c>
      <c r="B7" s="122" t="s">
        <v>132</v>
      </c>
      <c r="C7" s="122" t="s">
        <v>132</v>
      </c>
      <c r="D7" s="117"/>
    </row>
    <row r="8" spans="1:4" ht="21.75" customHeight="1">
      <c r="A8" s="123">
        <v>4</v>
      </c>
      <c r="B8" s="124" t="s">
        <v>136</v>
      </c>
      <c r="C8" s="124" t="s">
        <v>136</v>
      </c>
      <c r="D8" s="125"/>
    </row>
    <row r="9" spans="1:4">
      <c r="A9" s="123">
        <v>4</v>
      </c>
      <c r="B9" s="124" t="s">
        <v>134</v>
      </c>
      <c r="C9" s="124" t="s">
        <v>134</v>
      </c>
      <c r="D9" s="125"/>
    </row>
    <row r="10" spans="1:4">
      <c r="A10" s="123">
        <v>4</v>
      </c>
      <c r="B10" s="124" t="s">
        <v>135</v>
      </c>
      <c r="C10" s="124" t="s">
        <v>135</v>
      </c>
      <c r="D10" s="125"/>
    </row>
    <row r="11" spans="1:4">
      <c r="A11" s="123">
        <v>4</v>
      </c>
      <c r="B11" s="124" t="s">
        <v>133</v>
      </c>
      <c r="C11" s="124" t="s">
        <v>133</v>
      </c>
      <c r="D11" s="125"/>
    </row>
    <row r="12" spans="1:4">
      <c r="A12" s="123">
        <v>4</v>
      </c>
      <c r="B12" s="124" t="s">
        <v>137</v>
      </c>
      <c r="C12" s="124" t="s">
        <v>137</v>
      </c>
      <c r="D12" s="125"/>
    </row>
  </sheetData>
  <mergeCells count="2">
    <mergeCell ref="A1:D2"/>
    <mergeCell ref="B3:D3"/>
  </mergeCells>
  <pageMargins left="0.7" right="0.7" top="0.75" bottom="0.75" header="0.3" footer="0.3"/>
  <pageSetup orientation="portrait" horizontalDpi="4294967292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6"/>
  <sheetViews>
    <sheetView topLeftCell="A4" workbookViewId="0">
      <selection activeCell="N7" sqref="N7:N8"/>
    </sheetView>
  </sheetViews>
  <sheetFormatPr defaultRowHeight="14.4"/>
  <cols>
    <col min="1" max="1" width="18.88671875" customWidth="1"/>
    <col min="2" max="2" width="17.5546875" customWidth="1"/>
    <col min="3" max="3" width="21.5546875" customWidth="1"/>
    <col min="4" max="4" width="13.109375" customWidth="1"/>
    <col min="5" max="5" width="17.77734375" customWidth="1"/>
    <col min="6" max="6" width="17.44140625" customWidth="1"/>
    <col min="8" max="8" width="14.33203125" customWidth="1"/>
    <col min="11" max="11" width="15.21875" customWidth="1"/>
  </cols>
  <sheetData>
    <row r="1" spans="1:13" ht="33.6">
      <c r="A1" s="94" t="s">
        <v>0</v>
      </c>
      <c r="B1" s="159" t="s">
        <v>89</v>
      </c>
      <c r="C1" s="159"/>
      <c r="D1" s="159"/>
      <c r="E1" s="159"/>
      <c r="F1" s="159"/>
    </row>
    <row r="2" spans="1:13" ht="16.8">
      <c r="A2" s="94" t="s">
        <v>5</v>
      </c>
      <c r="B2" s="160" t="s">
        <v>137</v>
      </c>
      <c r="C2" s="160"/>
      <c r="D2" s="160"/>
      <c r="E2" s="160"/>
      <c r="F2" s="160"/>
    </row>
    <row r="3" spans="1:13" ht="100.8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33.6">
      <c r="A4" s="96" t="s">
        <v>3</v>
      </c>
      <c r="B4" s="87">
        <v>10</v>
      </c>
      <c r="C4" s="87">
        <v>0</v>
      </c>
      <c r="D4" s="95">
        <f>COUNTIF(G11:G16,"Untested")</f>
        <v>0</v>
      </c>
      <c r="E4" s="97">
        <f>COUNTIF(G11:G16,"Blocked")</f>
        <v>0</v>
      </c>
      <c r="F4" s="95">
        <v>10</v>
      </c>
    </row>
    <row r="5" spans="1:13" ht="33.6">
      <c r="A5" s="96" t="s">
        <v>4</v>
      </c>
      <c r="B5" s="87">
        <v>10</v>
      </c>
      <c r="C5" s="87">
        <v>0</v>
      </c>
      <c r="D5" s="95">
        <f>COUNTIF(J11:J16,"Untested")</f>
        <v>0</v>
      </c>
      <c r="E5" s="97">
        <f>COUNTIF(J11:J16,"Blocked")</f>
        <v>0</v>
      </c>
      <c r="F5" s="95">
        <v>10</v>
      </c>
    </row>
    <row r="6" spans="1:13" ht="231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228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33.6">
      <c r="A11" s="82" t="s">
        <v>230</v>
      </c>
      <c r="B11" s="86" t="s">
        <v>235</v>
      </c>
      <c r="C11" s="83"/>
      <c r="D11" s="83"/>
      <c r="E11" s="84" t="s">
        <v>53</v>
      </c>
      <c r="F11" s="84" t="s">
        <v>53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50.4">
      <c r="A12" s="82" t="s">
        <v>233</v>
      </c>
      <c r="B12" s="86" t="s">
        <v>236</v>
      </c>
      <c r="C12" s="83"/>
      <c r="D12" s="83"/>
      <c r="E12" s="84" t="s">
        <v>50</v>
      </c>
      <c r="F12" s="84" t="s">
        <v>50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ht="50.4">
      <c r="A13" s="82" t="s">
        <v>234</v>
      </c>
      <c r="B13" s="86" t="s">
        <v>237</v>
      </c>
      <c r="C13" s="83"/>
      <c r="D13" s="83"/>
      <c r="E13" s="84" t="s">
        <v>50</v>
      </c>
      <c r="F13" s="84" t="s">
        <v>50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  <row r="14" spans="1:13" ht="16.8">
      <c r="A14" s="161" t="s">
        <v>229</v>
      </c>
      <c r="B14" s="161"/>
      <c r="C14" s="161"/>
      <c r="D14" s="161"/>
      <c r="E14" s="161"/>
      <c r="F14" s="161"/>
      <c r="G14" s="161"/>
      <c r="H14" s="161"/>
      <c r="I14" s="161"/>
      <c r="J14" s="161"/>
      <c r="K14" s="161"/>
      <c r="L14" s="161"/>
      <c r="M14" s="161"/>
    </row>
    <row r="15" spans="1:13" ht="84">
      <c r="A15" s="86" t="s">
        <v>231</v>
      </c>
      <c r="B15" s="86" t="s">
        <v>238</v>
      </c>
      <c r="C15" s="86" t="s">
        <v>206</v>
      </c>
      <c r="D15" s="92"/>
      <c r="E15" s="93" t="s">
        <v>239</v>
      </c>
      <c r="F15" s="93" t="s">
        <v>239</v>
      </c>
      <c r="G15" s="85" t="s">
        <v>2</v>
      </c>
      <c r="H15" s="74">
        <v>45788</v>
      </c>
      <c r="I15" s="91" t="s">
        <v>88</v>
      </c>
      <c r="J15" s="85" t="s">
        <v>2</v>
      </c>
      <c r="K15" s="74">
        <v>45788</v>
      </c>
      <c r="L15" s="91" t="s">
        <v>88</v>
      </c>
      <c r="M15" s="83"/>
    </row>
    <row r="16" spans="1:13" ht="134.4">
      <c r="A16" s="86" t="s">
        <v>232</v>
      </c>
      <c r="B16" s="86" t="s">
        <v>240</v>
      </c>
      <c r="C16" s="86" t="s">
        <v>241</v>
      </c>
      <c r="D16" s="92"/>
      <c r="E16" s="93" t="s">
        <v>242</v>
      </c>
      <c r="F16" s="93" t="s">
        <v>242</v>
      </c>
      <c r="G16" s="85" t="s">
        <v>2</v>
      </c>
      <c r="H16" s="74">
        <v>45788</v>
      </c>
      <c r="I16" s="91" t="s">
        <v>88</v>
      </c>
      <c r="J16" s="85" t="s">
        <v>2</v>
      </c>
      <c r="K16" s="74">
        <v>45788</v>
      </c>
      <c r="L16" s="91" t="s">
        <v>88</v>
      </c>
      <c r="M16" s="83"/>
    </row>
  </sheetData>
  <mergeCells count="15">
    <mergeCell ref="A14:M14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3 G11:G13 G15:G16 J15:J16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5"/>
  <sheetViews>
    <sheetView topLeftCell="A20" workbookViewId="0">
      <selection activeCell="H13" sqref="H13"/>
    </sheetView>
  </sheetViews>
  <sheetFormatPr defaultColWidth="9.109375" defaultRowHeight="13.8"/>
  <cols>
    <col min="1" max="1" width="14.109375" style="7" customWidth="1"/>
    <col min="2" max="2" width="33.21875" style="7" bestFit="1" customWidth="1"/>
    <col min="3" max="3" width="11.77734375" style="7" customWidth="1"/>
    <col min="4" max="10" width="9.109375" style="7"/>
    <col min="11" max="11" width="13.5546875" style="7" customWidth="1"/>
    <col min="12" max="12" width="14.21875" style="7" customWidth="1"/>
    <col min="13" max="16384" width="9.109375" style="7"/>
  </cols>
  <sheetData>
    <row r="1" spans="1:16" s="1" customFormat="1" ht="24.6">
      <c r="A1" s="157" t="s">
        <v>28</v>
      </c>
      <c r="B1" s="157"/>
      <c r="C1" s="157"/>
      <c r="D1" s="157"/>
      <c r="E1" s="157"/>
      <c r="F1" s="157"/>
      <c r="G1" s="157"/>
      <c r="H1" s="157"/>
      <c r="I1" s="157"/>
      <c r="J1" s="157"/>
      <c r="K1" s="157"/>
      <c r="L1" s="157"/>
      <c r="M1" s="157"/>
      <c r="N1" s="157"/>
      <c r="O1" s="157"/>
      <c r="P1" s="157"/>
    </row>
    <row r="2" spans="1:16" s="1" customFormat="1" ht="13.2">
      <c r="A2" s="2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4"/>
      <c r="N2" s="4"/>
      <c r="O2" s="4"/>
      <c r="P2" s="4"/>
    </row>
    <row r="3" spans="1:16" s="1" customFormat="1" ht="16.8">
      <c r="A3" s="18" t="s">
        <v>13</v>
      </c>
      <c r="B3" s="158" t="s">
        <v>48</v>
      </c>
      <c r="C3" s="158"/>
      <c r="D3" s="19"/>
      <c r="E3" s="145" t="s">
        <v>7</v>
      </c>
      <c r="F3" s="145"/>
      <c r="G3" s="145"/>
      <c r="H3" s="151" t="s">
        <v>17</v>
      </c>
      <c r="I3" s="152"/>
      <c r="J3" s="152"/>
      <c r="K3" s="153"/>
      <c r="L3" s="20"/>
      <c r="M3" s="20"/>
      <c r="N3" s="20"/>
      <c r="O3" s="20"/>
      <c r="P3" s="20"/>
    </row>
    <row r="4" spans="1:16" s="1" customFormat="1" ht="16.8">
      <c r="A4" s="18"/>
      <c r="B4" s="144"/>
      <c r="C4" s="144"/>
      <c r="D4" s="21"/>
      <c r="E4" s="145" t="s">
        <v>18</v>
      </c>
      <c r="F4" s="145"/>
      <c r="G4" s="145"/>
      <c r="H4" s="154" t="s">
        <v>19</v>
      </c>
      <c r="I4" s="155"/>
      <c r="J4" s="155"/>
      <c r="K4" s="156"/>
      <c r="L4" s="21"/>
      <c r="M4" s="20"/>
      <c r="N4" s="20"/>
      <c r="O4" s="20"/>
      <c r="P4" s="20"/>
    </row>
    <row r="5" spans="1:16" s="1" customFormat="1" ht="16.8">
      <c r="A5" s="18"/>
      <c r="B5" s="144"/>
      <c r="C5" s="144"/>
      <c r="D5" s="21"/>
      <c r="E5" s="145" t="s">
        <v>20</v>
      </c>
      <c r="F5" s="145"/>
      <c r="G5" s="145"/>
      <c r="H5" s="148">
        <v>44114</v>
      </c>
      <c r="I5" s="149"/>
      <c r="J5" s="149"/>
      <c r="K5" s="150"/>
      <c r="L5" s="21"/>
      <c r="M5" s="20"/>
      <c r="N5" s="20"/>
      <c r="O5" s="20"/>
      <c r="P5" s="20"/>
    </row>
    <row r="6" spans="1:16" s="1" customFormat="1" ht="20.25" customHeight="1">
      <c r="A6" s="22" t="s">
        <v>21</v>
      </c>
      <c r="B6" s="146" t="s">
        <v>22</v>
      </c>
      <c r="C6" s="146"/>
      <c r="D6" s="146"/>
      <c r="E6" s="146"/>
      <c r="F6" s="146"/>
      <c r="G6" s="146"/>
      <c r="H6" s="146"/>
      <c r="I6" s="146"/>
      <c r="J6" s="146"/>
      <c r="K6" s="146"/>
      <c r="L6" s="23"/>
      <c r="M6" s="24"/>
      <c r="N6" s="24"/>
      <c r="O6" s="24"/>
      <c r="P6" s="24"/>
    </row>
    <row r="7" spans="1:16" s="1" customFormat="1" ht="20.25" customHeight="1">
      <c r="A7" s="25"/>
      <c r="B7" s="26"/>
      <c r="C7" s="147" t="s">
        <v>23</v>
      </c>
      <c r="D7" s="147"/>
      <c r="E7" s="147" t="s">
        <v>24</v>
      </c>
      <c r="F7" s="147"/>
      <c r="G7" s="147" t="s">
        <v>32</v>
      </c>
      <c r="H7" s="147"/>
      <c r="I7" s="147" t="s">
        <v>25</v>
      </c>
      <c r="J7" s="147"/>
      <c r="K7" s="147" t="s">
        <v>26</v>
      </c>
      <c r="L7" s="147"/>
      <c r="M7" s="142" t="s">
        <v>27</v>
      </c>
      <c r="N7" s="142"/>
      <c r="O7" s="143" t="s">
        <v>47</v>
      </c>
      <c r="P7" s="143"/>
    </row>
    <row r="8" spans="1:16" s="1" customFormat="1" ht="16.8">
      <c r="A8" s="27"/>
      <c r="B8" s="28"/>
      <c r="C8" s="147"/>
      <c r="D8" s="147"/>
      <c r="E8" s="147"/>
      <c r="F8" s="147"/>
      <c r="G8" s="147"/>
      <c r="H8" s="147"/>
      <c r="I8" s="147"/>
      <c r="J8" s="147"/>
      <c r="K8" s="147"/>
      <c r="L8" s="147"/>
      <c r="M8" s="142"/>
      <c r="N8" s="142"/>
      <c r="O8" s="143"/>
      <c r="P8" s="143"/>
    </row>
    <row r="9" spans="1:16" s="5" customFormat="1" ht="22.5" customHeight="1">
      <c r="A9" s="29" t="s">
        <v>11</v>
      </c>
      <c r="B9" s="29" t="s">
        <v>14</v>
      </c>
      <c r="C9" s="30" t="s">
        <v>15</v>
      </c>
      <c r="D9" s="30" t="s">
        <v>16</v>
      </c>
      <c r="E9" s="30" t="s">
        <v>15</v>
      </c>
      <c r="F9" s="30" t="s">
        <v>16</v>
      </c>
      <c r="G9" s="30" t="s">
        <v>15</v>
      </c>
      <c r="H9" s="30" t="s">
        <v>16</v>
      </c>
      <c r="I9" s="29" t="s">
        <v>15</v>
      </c>
      <c r="J9" s="30" t="s">
        <v>16</v>
      </c>
      <c r="K9" s="30" t="s">
        <v>15</v>
      </c>
      <c r="L9" s="30" t="s">
        <v>16</v>
      </c>
      <c r="M9" s="30" t="s">
        <v>15</v>
      </c>
      <c r="N9" s="30" t="s">
        <v>16</v>
      </c>
      <c r="O9" s="30" t="s">
        <v>15</v>
      </c>
      <c r="P9" s="30" t="s">
        <v>16</v>
      </c>
    </row>
    <row r="10" spans="1:16" s="1" customFormat="1" ht="31.65" customHeight="1">
      <c r="A10" s="14">
        <v>1</v>
      </c>
      <c r="B10" s="15" t="s">
        <v>42</v>
      </c>
      <c r="C10" s="31">
        <v>15</v>
      </c>
      <c r="D10" s="31">
        <v>15</v>
      </c>
      <c r="E10" s="31">
        <v>0</v>
      </c>
      <c r="F10" s="31">
        <f>'[1]Show Bus Routes List'!C6</f>
        <v>0</v>
      </c>
      <c r="G10" s="31">
        <f>'[1]Show Bus Routes List'!D5</f>
        <v>0</v>
      </c>
      <c r="H10" s="31">
        <f>'[1]Show Bus Routes List'!D6</f>
        <v>0</v>
      </c>
      <c r="I10" s="31">
        <f>'[1]Show Bus Routes List'!E5</f>
        <v>0</v>
      </c>
      <c r="J10" s="31">
        <f>'[1]Show Bus Routes List'!E6</f>
        <v>0</v>
      </c>
      <c r="K10" s="31">
        <v>15</v>
      </c>
      <c r="L10" s="31">
        <v>15</v>
      </c>
      <c r="M10" s="32">
        <f>ROUND(C10*100/K10,1)</f>
        <v>100</v>
      </c>
      <c r="N10" s="32">
        <f t="shared" ref="N10:N20" si="0">ROUND(D10*100/L10,1)</f>
        <v>100</v>
      </c>
      <c r="O10" s="32">
        <f t="shared" ref="O10:P17" si="1">ROUND((C10+E10)*100/K10,1)</f>
        <v>100</v>
      </c>
      <c r="P10" s="33">
        <f t="shared" si="1"/>
        <v>100</v>
      </c>
    </row>
    <row r="11" spans="1:16" s="1" customFormat="1" ht="31.65" customHeight="1">
      <c r="A11" s="75">
        <v>2</v>
      </c>
      <c r="B11" s="15" t="s">
        <v>55</v>
      </c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2"/>
      <c r="N11" s="32"/>
      <c r="O11" s="32"/>
      <c r="P11" s="33"/>
    </row>
    <row r="12" spans="1:16" s="1" customFormat="1" ht="45" customHeight="1">
      <c r="A12" s="14">
        <v>3</v>
      </c>
      <c r="B12" s="15" t="s">
        <v>69</v>
      </c>
      <c r="C12" s="31">
        <v>12</v>
      </c>
      <c r="D12" s="31">
        <v>12</v>
      </c>
      <c r="E12" s="31">
        <v>0</v>
      </c>
      <c r="F12" s="31">
        <f>'[1]Show Bus Stops List'!C6</f>
        <v>0</v>
      </c>
      <c r="G12" s="31">
        <f>'[1]Show Bus Stops List'!D5</f>
        <v>0</v>
      </c>
      <c r="H12" s="31">
        <f>'[1]Show Bus Stops List'!D6</f>
        <v>0</v>
      </c>
      <c r="I12" s="31">
        <f>'[1]Show Bus Stops List'!E5</f>
        <v>0</v>
      </c>
      <c r="J12" s="31">
        <f>'[1]Show Bus Stops List'!E6</f>
        <v>0</v>
      </c>
      <c r="K12" s="31">
        <v>12</v>
      </c>
      <c r="L12" s="31">
        <v>12</v>
      </c>
      <c r="M12" s="32">
        <f t="shared" ref="M12:M20" si="2">ROUND(C12*100/K12,1)</f>
        <v>100</v>
      </c>
      <c r="N12" s="32">
        <f t="shared" si="0"/>
        <v>100</v>
      </c>
      <c r="O12" s="32">
        <f t="shared" si="1"/>
        <v>100</v>
      </c>
      <c r="P12" s="33">
        <f t="shared" si="1"/>
        <v>100</v>
      </c>
    </row>
    <row r="13" spans="1:16" s="1" customFormat="1" ht="45" customHeight="1">
      <c r="A13" s="76">
        <v>4</v>
      </c>
      <c r="B13" s="77" t="s">
        <v>68</v>
      </c>
      <c r="C13" s="78"/>
      <c r="D13" s="78"/>
      <c r="E13" s="78"/>
      <c r="F13" s="78"/>
      <c r="G13" s="78"/>
      <c r="H13" s="78"/>
      <c r="I13" s="78"/>
      <c r="J13" s="78"/>
      <c r="K13" s="78"/>
      <c r="L13" s="78"/>
      <c r="M13" s="79"/>
      <c r="N13" s="79"/>
      <c r="O13" s="79"/>
      <c r="P13" s="80"/>
    </row>
    <row r="14" spans="1:16" s="1" customFormat="1" ht="33.75" customHeight="1">
      <c r="A14" s="16">
        <v>5</v>
      </c>
      <c r="B14" s="17" t="s">
        <v>56</v>
      </c>
      <c r="C14" s="34">
        <v>8</v>
      </c>
      <c r="D14" s="34">
        <v>8</v>
      </c>
      <c r="E14" s="34" t="e">
        <f>#REF!</f>
        <v>#REF!</v>
      </c>
      <c r="F14" s="34" t="e">
        <f>#REF!</f>
        <v>#REF!</v>
      </c>
      <c r="G14" s="34" t="e">
        <f>#REF!</f>
        <v>#REF!</v>
      </c>
      <c r="H14" s="34" t="e">
        <f>#REF!</f>
        <v>#REF!</v>
      </c>
      <c r="I14" s="34" t="e">
        <f>#REF!</f>
        <v>#REF!</v>
      </c>
      <c r="J14" s="34" t="e">
        <f>#REF!</f>
        <v>#REF!</v>
      </c>
      <c r="K14" s="34">
        <v>4</v>
      </c>
      <c r="L14" s="34">
        <v>4</v>
      </c>
      <c r="M14" s="32">
        <f t="shared" si="2"/>
        <v>200</v>
      </c>
      <c r="N14" s="32">
        <f t="shared" si="0"/>
        <v>200</v>
      </c>
      <c r="O14" s="32" t="e">
        <f>ROUND((C14+E14)*100/K14,1)</f>
        <v>#REF!</v>
      </c>
      <c r="P14" s="33" t="e">
        <f t="shared" si="1"/>
        <v>#REF!</v>
      </c>
    </row>
    <row r="15" spans="1:16" s="1" customFormat="1" ht="33.75" customHeight="1">
      <c r="A15" s="76">
        <v>6</v>
      </c>
      <c r="B15" s="77" t="s">
        <v>67</v>
      </c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5"/>
      <c r="N15" s="35"/>
      <c r="O15" s="35"/>
      <c r="P15" s="36"/>
    </row>
    <row r="16" spans="1:16" s="1" customFormat="1" ht="42" customHeight="1">
      <c r="A16" s="16">
        <v>7</v>
      </c>
      <c r="B16" s="17" t="s">
        <v>57</v>
      </c>
      <c r="C16" s="34">
        <v>15</v>
      </c>
      <c r="D16" s="34">
        <v>15</v>
      </c>
      <c r="E16" s="34">
        <v>0</v>
      </c>
      <c r="F16" s="34">
        <v>0</v>
      </c>
      <c r="G16" s="34">
        <v>0</v>
      </c>
      <c r="H16" s="34">
        <v>0</v>
      </c>
      <c r="I16" s="34">
        <v>0</v>
      </c>
      <c r="J16" s="34">
        <v>0</v>
      </c>
      <c r="K16" s="34">
        <v>15</v>
      </c>
      <c r="L16" s="34">
        <v>15</v>
      </c>
      <c r="M16" s="32">
        <f t="shared" si="2"/>
        <v>100</v>
      </c>
      <c r="N16" s="35">
        <v>100</v>
      </c>
      <c r="O16" s="35">
        <v>100</v>
      </c>
      <c r="P16" s="36">
        <v>100</v>
      </c>
    </row>
    <row r="17" spans="1:18" s="1" customFormat="1" ht="33.75" customHeight="1">
      <c r="A17" s="16">
        <v>8</v>
      </c>
      <c r="B17" s="17" t="s">
        <v>58</v>
      </c>
      <c r="C17" s="34">
        <v>20</v>
      </c>
      <c r="D17" s="34">
        <v>20</v>
      </c>
      <c r="E17" s="34" t="e">
        <f>#REF!</f>
        <v>#REF!</v>
      </c>
      <c r="F17" s="34" t="e">
        <f>#REF!</f>
        <v>#REF!</v>
      </c>
      <c r="G17" s="34" t="e">
        <f>#REF!</f>
        <v>#REF!</v>
      </c>
      <c r="H17" s="34" t="e">
        <f>#REF!</f>
        <v>#REF!</v>
      </c>
      <c r="I17" s="34" t="e">
        <f>#REF!</f>
        <v>#REF!</v>
      </c>
      <c r="J17" s="34" t="e">
        <f>#REF!</f>
        <v>#REF!</v>
      </c>
      <c r="K17" s="34">
        <v>20</v>
      </c>
      <c r="L17" s="34">
        <v>20</v>
      </c>
      <c r="M17" s="32">
        <f t="shared" si="2"/>
        <v>100</v>
      </c>
      <c r="N17" s="32">
        <f t="shared" si="0"/>
        <v>100</v>
      </c>
      <c r="O17" s="32" t="e">
        <f>ROUND((C17+E17)*100/K17,1)</f>
        <v>#REF!</v>
      </c>
      <c r="P17" s="33" t="e">
        <f t="shared" si="1"/>
        <v>#REF!</v>
      </c>
    </row>
    <row r="18" spans="1:18" s="1" customFormat="1" ht="21">
      <c r="A18" s="16">
        <v>9</v>
      </c>
      <c r="B18" s="17" t="s">
        <v>59</v>
      </c>
      <c r="C18" s="34">
        <v>27</v>
      </c>
      <c r="D18" s="34">
        <v>27</v>
      </c>
      <c r="E18" s="34" t="e">
        <f>#REF!</f>
        <v>#REF!</v>
      </c>
      <c r="F18" s="31">
        <v>0</v>
      </c>
      <c r="G18" s="34" t="e">
        <f>#REF!</f>
        <v>#REF!</v>
      </c>
      <c r="H18" s="34" t="e">
        <f>#REF!</f>
        <v>#REF!</v>
      </c>
      <c r="I18" s="34" t="e">
        <f>#REF!</f>
        <v>#REF!</v>
      </c>
      <c r="J18" s="34">
        <v>0</v>
      </c>
      <c r="K18" s="34">
        <v>27</v>
      </c>
      <c r="L18" s="34">
        <v>27</v>
      </c>
      <c r="M18" s="32">
        <f t="shared" si="2"/>
        <v>100</v>
      </c>
      <c r="N18" s="32">
        <f t="shared" si="0"/>
        <v>100</v>
      </c>
      <c r="O18" s="32" t="e">
        <f t="shared" ref="O18:O20" si="3">ROUND((C18+E18)*100/K18,1)</f>
        <v>#REF!</v>
      </c>
      <c r="P18" s="33">
        <f t="shared" ref="P18:P20" si="4">ROUND((D18+F18)*100/L18,1)</f>
        <v>100</v>
      </c>
    </row>
    <row r="19" spans="1:18" s="6" customFormat="1" ht="21">
      <c r="A19" s="68">
        <v>10</v>
      </c>
      <c r="B19" s="69" t="s">
        <v>60</v>
      </c>
      <c r="C19" s="73">
        <v>17</v>
      </c>
      <c r="D19" s="73">
        <v>17</v>
      </c>
      <c r="E19" s="34">
        <v>0</v>
      </c>
      <c r="F19" s="34" t="e">
        <f>#REF!</f>
        <v>#REF!</v>
      </c>
      <c r="G19" s="34">
        <v>0</v>
      </c>
      <c r="H19" s="34">
        <v>0</v>
      </c>
      <c r="I19" s="34">
        <v>0</v>
      </c>
      <c r="J19" s="34" t="e">
        <f>#REF!</f>
        <v>#REF!</v>
      </c>
      <c r="K19" s="73">
        <v>17</v>
      </c>
      <c r="L19" s="73">
        <v>17</v>
      </c>
      <c r="M19" s="32">
        <f t="shared" si="2"/>
        <v>100</v>
      </c>
      <c r="N19" s="32">
        <f t="shared" si="0"/>
        <v>100</v>
      </c>
      <c r="O19" s="32">
        <f t="shared" si="3"/>
        <v>100</v>
      </c>
      <c r="P19" s="33" t="e">
        <f t="shared" si="4"/>
        <v>#REF!</v>
      </c>
    </row>
    <row r="20" spans="1:18" s="1" customFormat="1" ht="21">
      <c r="A20" s="68">
        <v>11</v>
      </c>
      <c r="B20" s="69" t="s">
        <v>61</v>
      </c>
      <c r="C20" s="73">
        <v>18</v>
      </c>
      <c r="D20" s="73">
        <v>18</v>
      </c>
      <c r="E20" s="34" t="e">
        <f>#REF!</f>
        <v>#REF!</v>
      </c>
      <c r="F20" s="34">
        <v>0</v>
      </c>
      <c r="G20" s="34" t="e">
        <f>#REF!</f>
        <v>#REF!</v>
      </c>
      <c r="H20" s="34" t="e">
        <f>#REF!</f>
        <v>#REF!</v>
      </c>
      <c r="I20" s="34" t="e">
        <f>#REF!</f>
        <v>#REF!</v>
      </c>
      <c r="J20" s="34">
        <v>0</v>
      </c>
      <c r="K20" s="73">
        <v>18</v>
      </c>
      <c r="L20" s="73">
        <v>18</v>
      </c>
      <c r="M20" s="32">
        <f t="shared" si="2"/>
        <v>100</v>
      </c>
      <c r="N20" s="32">
        <f t="shared" si="0"/>
        <v>100</v>
      </c>
      <c r="O20" s="32" t="e">
        <f t="shared" si="3"/>
        <v>#REF!</v>
      </c>
      <c r="P20" s="33">
        <f t="shared" si="4"/>
        <v>100</v>
      </c>
    </row>
    <row r="21" spans="1:18" s="1" customFormat="1" ht="16.8">
      <c r="A21" s="37"/>
      <c r="B21" s="38" t="s">
        <v>8</v>
      </c>
      <c r="C21" s="39">
        <f t="shared" ref="C21" si="5">SUM(C10:C20)</f>
        <v>132</v>
      </c>
      <c r="D21" s="39">
        <f t="shared" ref="D21" si="6">SUM(D10:D20)</f>
        <v>132</v>
      </c>
      <c r="E21" s="39" t="e">
        <f t="shared" ref="E21" si="7">SUM(E10:E20)</f>
        <v>#REF!</v>
      </c>
      <c r="F21" s="39" t="e">
        <f t="shared" ref="F21" si="8">SUM(F10:F20)</f>
        <v>#REF!</v>
      </c>
      <c r="G21" s="39" t="e">
        <f t="shared" ref="G21" si="9">SUM(G10:G20)</f>
        <v>#REF!</v>
      </c>
      <c r="H21" s="39" t="e">
        <f t="shared" ref="H21" si="10">SUM(H10:H20)</f>
        <v>#REF!</v>
      </c>
      <c r="I21" s="39" t="e">
        <f t="shared" ref="I21" si="11">SUM(I10:I20)</f>
        <v>#REF!</v>
      </c>
      <c r="J21" s="39" t="e">
        <f t="shared" ref="J21" si="12">SUM(J10:J20)</f>
        <v>#REF!</v>
      </c>
      <c r="K21" s="39">
        <f t="shared" ref="K21" si="13">SUM(K10:K20)</f>
        <v>128</v>
      </c>
      <c r="L21" s="39">
        <f t="shared" ref="L21" si="14">SUM(L10:L20)</f>
        <v>128</v>
      </c>
      <c r="M21" s="39">
        <f t="shared" ref="M21" si="15">SUM(M10:M20)</f>
        <v>900</v>
      </c>
      <c r="N21" s="39">
        <f t="shared" ref="N21" si="16">SUM(N10:N20)</f>
        <v>900</v>
      </c>
      <c r="O21" s="39" t="e">
        <f t="shared" ref="O21" si="17">SUM(O10:O20)</f>
        <v>#REF!</v>
      </c>
      <c r="P21" s="39" t="e">
        <f t="shared" ref="P21" si="18">SUM(P10:P20)</f>
        <v>#REF!</v>
      </c>
    </row>
    <row r="22" spans="1:18" ht="17.399999999999999" thickBot="1">
      <c r="A22" s="40"/>
      <c r="B22" s="41"/>
      <c r="C22" s="42" t="s">
        <v>15</v>
      </c>
      <c r="D22" s="42" t="s">
        <v>29</v>
      </c>
      <c r="E22" s="43"/>
      <c r="F22" s="44"/>
      <c r="G22" s="44"/>
      <c r="H22" s="44"/>
      <c r="I22" s="44"/>
      <c r="J22" s="44"/>
      <c r="K22" s="45"/>
      <c r="L22" s="45"/>
      <c r="M22" s="46"/>
      <c r="N22" s="46"/>
      <c r="O22" s="46"/>
      <c r="P22" s="70"/>
      <c r="Q22" s="12"/>
      <c r="R22" s="12"/>
    </row>
    <row r="23" spans="1:18" ht="17.399999999999999" thickBot="1">
      <c r="A23" s="47"/>
      <c r="B23" s="48" t="s">
        <v>30</v>
      </c>
      <c r="C23" s="49" t="e">
        <f>ROUND((C21+E21)*100/K21,1)</f>
        <v>#REF!</v>
      </c>
      <c r="D23" s="50" t="e">
        <f>ROUND((D21+F21)*100/L21,1)</f>
        <v>#REF!</v>
      </c>
      <c r="E23" s="47" t="s">
        <v>9</v>
      </c>
      <c r="F23" s="51"/>
      <c r="G23" s="52"/>
      <c r="H23" s="47"/>
      <c r="I23" s="47"/>
      <c r="J23" s="47"/>
      <c r="K23" s="52"/>
      <c r="L23" s="52"/>
      <c r="M23" s="53"/>
      <c r="N23" s="53"/>
      <c r="O23" s="53"/>
      <c r="P23" s="71"/>
    </row>
    <row r="24" spans="1:18" ht="16.8">
      <c r="A24" s="54"/>
      <c r="B24" s="55" t="s">
        <v>31</v>
      </c>
      <c r="C24" s="56">
        <f>ROUND(C21*100/K21,1)</f>
        <v>103.1</v>
      </c>
      <c r="D24" s="57">
        <f>ROUND(D21*100/L21,1)</f>
        <v>103.1</v>
      </c>
      <c r="E24" s="56" t="s">
        <v>9</v>
      </c>
      <c r="F24" s="58"/>
      <c r="G24" s="59"/>
      <c r="H24" s="54"/>
      <c r="I24" s="54"/>
      <c r="J24" s="54"/>
      <c r="K24" s="59"/>
      <c r="L24" s="59"/>
      <c r="M24" s="60"/>
      <c r="N24" s="60"/>
      <c r="O24" s="60"/>
      <c r="P24" s="72"/>
    </row>
    <row r="25" spans="1:18">
      <c r="P25" s="12"/>
    </row>
  </sheetData>
  <mergeCells count="18">
    <mergeCell ref="B4:C4"/>
    <mergeCell ref="E4:G4"/>
    <mergeCell ref="H3:K3"/>
    <mergeCell ref="H4:K4"/>
    <mergeCell ref="A1:P1"/>
    <mergeCell ref="B3:C3"/>
    <mergeCell ref="E3:G3"/>
    <mergeCell ref="M7:N8"/>
    <mergeCell ref="O7:P8"/>
    <mergeCell ref="B5:C5"/>
    <mergeCell ref="E5:G5"/>
    <mergeCell ref="B6:K6"/>
    <mergeCell ref="C7:D8"/>
    <mergeCell ref="E7:F8"/>
    <mergeCell ref="G7:H8"/>
    <mergeCell ref="I7:J8"/>
    <mergeCell ref="K7:L8"/>
    <mergeCell ref="H5:K5"/>
  </mergeCells>
  <pageMargins left="0.7" right="0.7" top="0.75" bottom="0.75" header="0.3" footer="0.3"/>
  <pageSetup orientation="portrait" horizontalDpi="4294967292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topLeftCell="E11" workbookViewId="0">
      <selection activeCell="F31" sqref="F31"/>
    </sheetView>
  </sheetViews>
  <sheetFormatPr defaultRowHeight="14.4"/>
  <cols>
    <col min="1" max="1" width="36.21875" customWidth="1"/>
    <col min="2" max="2" width="29.6640625" customWidth="1"/>
    <col min="3" max="3" width="26.5546875" customWidth="1"/>
    <col min="4" max="4" width="24.77734375" customWidth="1"/>
    <col min="5" max="5" width="24.88671875" customWidth="1"/>
    <col min="6" max="6" width="23.33203125" customWidth="1"/>
    <col min="7" max="7" width="17.33203125" customWidth="1"/>
    <col min="8" max="8" width="34.5546875" customWidth="1"/>
    <col min="9" max="9" width="17.6640625" customWidth="1"/>
    <col min="11" max="11" width="21.77734375" customWidth="1"/>
    <col min="12" max="12" width="22.44140625" customWidth="1"/>
  </cols>
  <sheetData>
    <row r="1" spans="1:13" ht="16.8">
      <c r="A1" s="94" t="s">
        <v>0</v>
      </c>
      <c r="B1" s="159" t="s">
        <v>89</v>
      </c>
      <c r="C1" s="159"/>
      <c r="D1" s="159"/>
      <c r="E1" s="159"/>
      <c r="F1" s="159"/>
    </row>
    <row r="2" spans="1:13" ht="16.8">
      <c r="A2" s="94" t="s">
        <v>5</v>
      </c>
      <c r="B2" s="160" t="s">
        <v>131</v>
      </c>
      <c r="C2" s="160"/>
      <c r="D2" s="160"/>
      <c r="E2" s="160"/>
      <c r="F2" s="160"/>
    </row>
    <row r="3" spans="1:13" ht="33.6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16.8">
      <c r="A4" s="96" t="s">
        <v>3</v>
      </c>
      <c r="B4" s="87">
        <v>10</v>
      </c>
      <c r="C4" s="87">
        <v>0</v>
      </c>
      <c r="D4" s="95">
        <f>COUNTIF(G11:G23,"Untested")</f>
        <v>0</v>
      </c>
      <c r="E4" s="97">
        <f>COUNTIF(G11:G23,"Blocked")</f>
        <v>0</v>
      </c>
      <c r="F4" s="95">
        <v>10</v>
      </c>
    </row>
    <row r="5" spans="1:13" ht="16.8">
      <c r="A5" s="96" t="s">
        <v>4</v>
      </c>
      <c r="B5" s="87">
        <v>10</v>
      </c>
      <c r="C5" s="87">
        <v>0</v>
      </c>
      <c r="D5" s="95">
        <f>COUNTIF(J11:J23,"Untested")</f>
        <v>0</v>
      </c>
      <c r="E5" s="97">
        <f>COUNTIF(J11:J23,"Blocked")</f>
        <v>0</v>
      </c>
      <c r="F5" s="95">
        <v>10</v>
      </c>
    </row>
    <row r="6" spans="1:13" ht="307.2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138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33.6">
      <c r="A11" s="82" t="s">
        <v>140</v>
      </c>
      <c r="B11" s="86" t="s">
        <v>144</v>
      </c>
      <c r="C11" s="83"/>
      <c r="D11" s="83"/>
      <c r="E11" s="84" t="s">
        <v>53</v>
      </c>
      <c r="F11" s="84" t="s">
        <v>53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33.6">
      <c r="A12" s="82" t="s">
        <v>141</v>
      </c>
      <c r="B12" s="86" t="s">
        <v>144</v>
      </c>
      <c r="C12" s="83"/>
      <c r="D12" s="83"/>
      <c r="E12" s="84" t="s">
        <v>50</v>
      </c>
      <c r="F12" s="84" t="s">
        <v>50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ht="33.6">
      <c r="A13" s="82" t="s">
        <v>142</v>
      </c>
      <c r="B13" s="86" t="s">
        <v>144</v>
      </c>
      <c r="C13" s="83"/>
      <c r="D13" s="83"/>
      <c r="E13" s="84" t="s">
        <v>50</v>
      </c>
      <c r="F13" s="84" t="s">
        <v>50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  <row r="14" spans="1:13" s="81" customFormat="1" ht="33.6">
      <c r="A14" s="82" t="s">
        <v>143</v>
      </c>
      <c r="B14" s="86" t="s">
        <v>144</v>
      </c>
      <c r="C14" s="83"/>
      <c r="D14" s="83"/>
      <c r="E14" s="84" t="s">
        <v>162</v>
      </c>
      <c r="F14" s="84" t="s">
        <v>162</v>
      </c>
      <c r="G14" s="85" t="s">
        <v>2</v>
      </c>
      <c r="H14" s="74">
        <v>45788</v>
      </c>
      <c r="I14" s="91" t="s">
        <v>88</v>
      </c>
      <c r="J14" s="85" t="s">
        <v>2</v>
      </c>
      <c r="K14" s="74">
        <v>45788</v>
      </c>
      <c r="L14" s="91" t="s">
        <v>88</v>
      </c>
      <c r="M14" s="83"/>
    </row>
    <row r="15" spans="1:13" ht="84" customHeight="1">
      <c r="A15" s="82" t="s">
        <v>163</v>
      </c>
      <c r="B15" s="86" t="s">
        <v>144</v>
      </c>
      <c r="C15" s="83"/>
      <c r="D15" s="83"/>
      <c r="E15" s="84" t="s">
        <v>162</v>
      </c>
      <c r="F15" s="84" t="s">
        <v>162</v>
      </c>
      <c r="G15" s="85" t="s">
        <v>2</v>
      </c>
      <c r="H15" s="74">
        <v>45788</v>
      </c>
      <c r="I15" s="91" t="s">
        <v>88</v>
      </c>
      <c r="J15" s="85" t="s">
        <v>2</v>
      </c>
      <c r="K15" s="74">
        <v>45788</v>
      </c>
      <c r="L15" s="91" t="s">
        <v>88</v>
      </c>
      <c r="M15" s="83"/>
    </row>
    <row r="16" spans="1:13" ht="33.6">
      <c r="A16" s="82" t="s">
        <v>164</v>
      </c>
      <c r="B16" s="86" t="s">
        <v>144</v>
      </c>
      <c r="C16" s="83"/>
      <c r="D16" s="83"/>
      <c r="E16" s="84" t="s">
        <v>162</v>
      </c>
      <c r="F16" s="84" t="s">
        <v>162</v>
      </c>
      <c r="G16" s="85" t="s">
        <v>2</v>
      </c>
      <c r="H16" s="74">
        <v>45788</v>
      </c>
      <c r="I16" s="91" t="s">
        <v>88</v>
      </c>
      <c r="J16" s="85" t="s">
        <v>2</v>
      </c>
      <c r="K16" s="74">
        <v>45788</v>
      </c>
      <c r="L16" s="91" t="s">
        <v>88</v>
      </c>
      <c r="M16" s="83"/>
    </row>
    <row r="17" spans="1:13" ht="33.6">
      <c r="A17" s="82" t="s">
        <v>165</v>
      </c>
      <c r="B17" s="86" t="s">
        <v>167</v>
      </c>
      <c r="C17" s="83"/>
      <c r="D17" s="83"/>
      <c r="E17" s="84" t="s">
        <v>162</v>
      </c>
      <c r="F17" s="84" t="s">
        <v>162</v>
      </c>
      <c r="G17" s="85" t="s">
        <v>2</v>
      </c>
      <c r="H17" s="74">
        <v>45788</v>
      </c>
      <c r="I17" s="91" t="s">
        <v>88</v>
      </c>
      <c r="J17" s="85" t="s">
        <v>2</v>
      </c>
      <c r="K17" s="74">
        <v>45788</v>
      </c>
      <c r="L17" s="91" t="s">
        <v>88</v>
      </c>
      <c r="M17" s="83"/>
    </row>
    <row r="18" spans="1:13" ht="235.2" customHeight="1">
      <c r="A18" s="82" t="s">
        <v>166</v>
      </c>
      <c r="B18" s="86" t="s">
        <v>144</v>
      </c>
      <c r="C18" s="83"/>
      <c r="D18" s="83"/>
      <c r="E18" s="84" t="s">
        <v>71</v>
      </c>
      <c r="F18" s="84" t="s">
        <v>71</v>
      </c>
      <c r="G18" s="85" t="s">
        <v>2</v>
      </c>
      <c r="H18" s="74">
        <v>45788</v>
      </c>
      <c r="I18" s="91" t="s">
        <v>88</v>
      </c>
      <c r="J18" s="85" t="s">
        <v>2</v>
      </c>
      <c r="K18" s="74">
        <v>45788</v>
      </c>
      <c r="L18" s="91" t="s">
        <v>88</v>
      </c>
      <c r="M18" s="83"/>
    </row>
    <row r="19" spans="1:13" ht="16.8" customHeight="1">
      <c r="A19" s="161" t="s">
        <v>139</v>
      </c>
      <c r="B19" s="161"/>
      <c r="C19" s="161"/>
      <c r="D19" s="161"/>
      <c r="E19" s="161"/>
      <c r="F19" s="161"/>
      <c r="G19" s="161"/>
      <c r="H19" s="161"/>
      <c r="I19" s="161"/>
      <c r="J19" s="161"/>
      <c r="K19" s="161"/>
      <c r="L19" s="161"/>
      <c r="M19" s="161"/>
    </row>
    <row r="20" spans="1:13" ht="33.6">
      <c r="A20" s="86" t="s">
        <v>145</v>
      </c>
      <c r="B20" s="86" t="s">
        <v>151</v>
      </c>
      <c r="C20" s="86" t="s">
        <v>152</v>
      </c>
      <c r="D20" s="86" t="s">
        <v>151</v>
      </c>
      <c r="E20" s="86" t="s">
        <v>151</v>
      </c>
      <c r="F20" s="93" t="s">
        <v>153</v>
      </c>
      <c r="G20" s="85" t="s">
        <v>2</v>
      </c>
      <c r="H20" s="74">
        <v>45788</v>
      </c>
      <c r="I20" s="91" t="s">
        <v>88</v>
      </c>
      <c r="J20" s="85" t="s">
        <v>2</v>
      </c>
      <c r="K20" s="74">
        <v>45788</v>
      </c>
      <c r="L20" s="91" t="s">
        <v>88</v>
      </c>
      <c r="M20" s="83"/>
    </row>
    <row r="21" spans="1:13" ht="16.8">
      <c r="A21" s="86" t="s">
        <v>146</v>
      </c>
      <c r="B21" s="86" t="s">
        <v>154</v>
      </c>
      <c r="C21" s="86" t="s">
        <v>154</v>
      </c>
      <c r="D21" s="86" t="s">
        <v>154</v>
      </c>
      <c r="E21" s="86" t="s">
        <v>154</v>
      </c>
      <c r="F21" s="86" t="s">
        <v>154</v>
      </c>
      <c r="G21" s="85" t="s">
        <v>2</v>
      </c>
      <c r="H21" s="74">
        <v>45788</v>
      </c>
      <c r="I21" s="91" t="s">
        <v>88</v>
      </c>
      <c r="J21" s="85" t="s">
        <v>2</v>
      </c>
      <c r="K21" s="74">
        <v>45788</v>
      </c>
      <c r="L21" s="91" t="s">
        <v>88</v>
      </c>
      <c r="M21" s="83"/>
    </row>
    <row r="22" spans="1:13" ht="33.6">
      <c r="A22" s="86" t="s">
        <v>147</v>
      </c>
      <c r="B22" s="86" t="s">
        <v>156</v>
      </c>
      <c r="C22" s="86" t="s">
        <v>156</v>
      </c>
      <c r="D22" s="86" t="s">
        <v>156</v>
      </c>
      <c r="E22" s="86" t="s">
        <v>156</v>
      </c>
      <c r="F22" s="86" t="s">
        <v>156</v>
      </c>
      <c r="G22" s="85" t="s">
        <v>2</v>
      </c>
      <c r="H22" s="74">
        <v>45788</v>
      </c>
      <c r="I22" s="91" t="s">
        <v>88</v>
      </c>
      <c r="J22" s="85" t="s">
        <v>2</v>
      </c>
      <c r="K22" s="74">
        <v>45788</v>
      </c>
      <c r="L22" s="91" t="s">
        <v>88</v>
      </c>
      <c r="M22" s="83"/>
    </row>
    <row r="23" spans="1:13" ht="33.6">
      <c r="A23" s="86" t="s">
        <v>148</v>
      </c>
      <c r="B23" s="86" t="s">
        <v>157</v>
      </c>
      <c r="C23" s="86" t="s">
        <v>157</v>
      </c>
      <c r="D23" s="86" t="s">
        <v>157</v>
      </c>
      <c r="E23" s="86" t="s">
        <v>157</v>
      </c>
      <c r="F23" s="86" t="s">
        <v>157</v>
      </c>
      <c r="G23" s="85" t="s">
        <v>2</v>
      </c>
      <c r="H23" s="74">
        <v>45788</v>
      </c>
      <c r="I23" s="91" t="s">
        <v>88</v>
      </c>
      <c r="J23" s="85" t="s">
        <v>2</v>
      </c>
      <c r="K23" s="74">
        <v>45788</v>
      </c>
      <c r="L23" s="91" t="s">
        <v>88</v>
      </c>
      <c r="M23" s="83"/>
    </row>
    <row r="24" spans="1:13" ht="33.6">
      <c r="A24" s="86" t="s">
        <v>149</v>
      </c>
      <c r="B24" s="86" t="s">
        <v>155</v>
      </c>
      <c r="C24" s="86" t="s">
        <v>155</v>
      </c>
      <c r="D24" s="86" t="s">
        <v>155</v>
      </c>
      <c r="E24" s="86" t="s">
        <v>155</v>
      </c>
      <c r="F24" s="86" t="s">
        <v>155</v>
      </c>
      <c r="G24" s="85" t="s">
        <v>2</v>
      </c>
      <c r="H24" s="74">
        <v>45788</v>
      </c>
      <c r="I24" s="91" t="s">
        <v>87</v>
      </c>
      <c r="J24" s="85" t="s">
        <v>2</v>
      </c>
      <c r="K24" s="74">
        <v>45788</v>
      </c>
      <c r="L24" s="91" t="s">
        <v>88</v>
      </c>
      <c r="M24" s="83"/>
    </row>
    <row r="25" spans="1:13" ht="33.6">
      <c r="A25" s="86" t="s">
        <v>150</v>
      </c>
      <c r="B25" s="86" t="s">
        <v>116</v>
      </c>
      <c r="C25" s="86" t="s">
        <v>116</v>
      </c>
      <c r="D25" s="92" t="s">
        <v>116</v>
      </c>
      <c r="E25" s="93" t="s">
        <v>116</v>
      </c>
      <c r="F25" s="93" t="s">
        <v>116</v>
      </c>
      <c r="G25" s="85" t="s">
        <v>2</v>
      </c>
      <c r="H25" s="74">
        <v>45788</v>
      </c>
      <c r="I25" s="91" t="s">
        <v>88</v>
      </c>
      <c r="J25" s="85" t="s">
        <v>2</v>
      </c>
      <c r="K25" s="74">
        <v>45788</v>
      </c>
      <c r="L25" s="91" t="s">
        <v>88</v>
      </c>
      <c r="M25" s="83"/>
    </row>
    <row r="26" spans="1:13" ht="33.6">
      <c r="A26" s="86" t="s">
        <v>158</v>
      </c>
      <c r="B26" s="86" t="s">
        <v>160</v>
      </c>
      <c r="C26" s="86" t="s">
        <v>160</v>
      </c>
      <c r="D26" s="86" t="s">
        <v>160</v>
      </c>
      <c r="E26" s="86" t="s">
        <v>160</v>
      </c>
      <c r="F26" s="86" t="s">
        <v>160</v>
      </c>
      <c r="G26" s="85" t="s">
        <v>2</v>
      </c>
      <c r="H26" s="74">
        <v>45788</v>
      </c>
      <c r="I26" s="91" t="s">
        <v>88</v>
      </c>
      <c r="J26" s="85" t="s">
        <v>2</v>
      </c>
      <c r="K26" s="74">
        <v>45788</v>
      </c>
      <c r="L26" s="91" t="s">
        <v>88</v>
      </c>
      <c r="M26" s="83"/>
    </row>
    <row r="27" spans="1:13" ht="33.6">
      <c r="A27" s="86" t="s">
        <v>159</v>
      </c>
      <c r="B27" s="86" t="s">
        <v>161</v>
      </c>
      <c r="C27" s="86" t="s">
        <v>161</v>
      </c>
      <c r="D27" s="86" t="s">
        <v>161</v>
      </c>
      <c r="E27" s="86" t="s">
        <v>161</v>
      </c>
      <c r="F27" s="86" t="s">
        <v>161</v>
      </c>
      <c r="G27" s="85" t="s">
        <v>2</v>
      </c>
      <c r="H27" s="74">
        <v>45788</v>
      </c>
      <c r="I27" s="91" t="s">
        <v>88</v>
      </c>
      <c r="J27" s="85" t="s">
        <v>2</v>
      </c>
      <c r="K27" s="74">
        <v>45788</v>
      </c>
      <c r="L27" s="91" t="s">
        <v>88</v>
      </c>
      <c r="M27" s="83"/>
    </row>
  </sheetData>
  <mergeCells count="15">
    <mergeCell ref="G8:I8"/>
    <mergeCell ref="J8:L8"/>
    <mergeCell ref="A10:M10"/>
    <mergeCell ref="A19:M19"/>
    <mergeCell ref="B1:F1"/>
    <mergeCell ref="B2:F2"/>
    <mergeCell ref="A7:A9"/>
    <mergeCell ref="B7:B9"/>
    <mergeCell ref="C7:C9"/>
    <mergeCell ref="D7:D9"/>
    <mergeCell ref="E7:E9"/>
    <mergeCell ref="F7:F9"/>
    <mergeCell ref="G7:I7"/>
    <mergeCell ref="J7:L7"/>
    <mergeCell ref="M7:M9"/>
  </mergeCells>
  <dataValidations count="1">
    <dataValidation type="list" operator="equal" allowBlank="1" showErrorMessage="1" promptTitle="dfdf" sqref="G20:G27 J20:J27 G11:G18 J11:J18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1"/>
  <sheetViews>
    <sheetView topLeftCell="A4" zoomScale="70" zoomScaleNormal="70" workbookViewId="0">
      <selection activeCell="P6" sqref="P6"/>
    </sheetView>
  </sheetViews>
  <sheetFormatPr defaultColWidth="9.109375" defaultRowHeight="16.8"/>
  <cols>
    <col min="1" max="1" width="23.44140625" style="13" customWidth="1"/>
    <col min="2" max="2" width="21.5546875" style="13" customWidth="1"/>
    <col min="3" max="3" width="20.5546875" style="13" customWidth="1"/>
    <col min="4" max="4" width="24" style="13" bestFit="1" customWidth="1"/>
    <col min="5" max="5" width="23" style="13" customWidth="1"/>
    <col min="6" max="6" width="39.21875" style="13" bestFit="1" customWidth="1"/>
    <col min="7" max="7" width="13.88671875" style="13" bestFit="1" customWidth="1"/>
    <col min="8" max="8" width="18.21875" style="13" bestFit="1" customWidth="1"/>
    <col min="9" max="9" width="19.5546875" style="13" bestFit="1" customWidth="1"/>
    <col min="10" max="10" width="13.88671875" style="13" bestFit="1" customWidth="1"/>
    <col min="11" max="11" width="18.21875" style="13" bestFit="1" customWidth="1"/>
    <col min="12" max="12" width="19.5546875" style="13" bestFit="1" customWidth="1"/>
    <col min="13" max="13" width="11.109375" style="13" customWidth="1"/>
    <col min="14" max="16384" width="9.109375" style="13"/>
  </cols>
  <sheetData>
    <row r="1" spans="1:13" s="101" customFormat="1" ht="15.75" customHeight="1">
      <c r="A1" s="94" t="s">
        <v>0</v>
      </c>
      <c r="B1" s="159" t="s">
        <v>89</v>
      </c>
      <c r="C1" s="159"/>
      <c r="D1" s="159"/>
      <c r="E1" s="159"/>
      <c r="F1" s="159"/>
      <c r="G1" s="98"/>
      <c r="H1" s="99"/>
      <c r="I1" s="100"/>
      <c r="J1" s="98"/>
      <c r="K1" s="100"/>
      <c r="L1" s="100"/>
      <c r="M1" s="100"/>
    </row>
    <row r="2" spans="1:13" s="101" customFormat="1">
      <c r="A2" s="94" t="s">
        <v>5</v>
      </c>
      <c r="B2" s="160" t="s">
        <v>42</v>
      </c>
      <c r="C2" s="160"/>
      <c r="D2" s="160"/>
      <c r="E2" s="160"/>
      <c r="F2" s="160"/>
      <c r="G2" s="98"/>
      <c r="H2" s="99"/>
      <c r="I2" s="100"/>
      <c r="J2" s="98"/>
      <c r="K2" s="100"/>
      <c r="L2" s="100"/>
      <c r="M2" s="100"/>
    </row>
    <row r="3" spans="1:13" s="101" customFormat="1" ht="16.5" customHeight="1">
      <c r="A3" s="95"/>
      <c r="B3" s="90" t="s">
        <v>23</v>
      </c>
      <c r="C3" s="90" t="s">
        <v>24</v>
      </c>
      <c r="D3" s="90" t="s">
        <v>33</v>
      </c>
      <c r="E3" s="90" t="s">
        <v>34</v>
      </c>
      <c r="F3" s="90" t="s">
        <v>35</v>
      </c>
      <c r="G3" s="98"/>
      <c r="H3" s="99"/>
      <c r="I3" s="100"/>
      <c r="J3" s="98"/>
      <c r="K3" s="100"/>
      <c r="L3" s="100"/>
      <c r="M3" s="100"/>
    </row>
    <row r="4" spans="1:13" s="101" customFormat="1">
      <c r="A4" s="96" t="s">
        <v>3</v>
      </c>
      <c r="B4" s="87">
        <v>10</v>
      </c>
      <c r="C4" s="87">
        <v>0</v>
      </c>
      <c r="D4" s="95">
        <f>COUNTIF(G11:G19,"Untested")</f>
        <v>0</v>
      </c>
      <c r="E4" s="97">
        <f>COUNTIF(G11:G19,"Blocked")</f>
        <v>0</v>
      </c>
      <c r="F4" s="95">
        <v>10</v>
      </c>
      <c r="G4" s="98"/>
      <c r="H4" s="99"/>
      <c r="I4" s="100"/>
      <c r="J4" s="98"/>
      <c r="K4" s="100"/>
      <c r="L4" s="100"/>
      <c r="M4" s="100"/>
    </row>
    <row r="5" spans="1:13" s="101" customFormat="1">
      <c r="A5" s="96" t="s">
        <v>4</v>
      </c>
      <c r="B5" s="87">
        <v>10</v>
      </c>
      <c r="C5" s="87">
        <v>0</v>
      </c>
      <c r="D5" s="95">
        <f>COUNTIF(J11:J19,"Untested")</f>
        <v>0</v>
      </c>
      <c r="E5" s="97">
        <f>COUNTIF(J11:J19,"Blocked")</f>
        <v>0</v>
      </c>
      <c r="F5" s="95">
        <v>10</v>
      </c>
      <c r="G5" s="98"/>
      <c r="H5" s="99"/>
      <c r="I5" s="100"/>
      <c r="J5" s="98"/>
      <c r="K5" s="100"/>
      <c r="L5" s="100"/>
      <c r="M5" s="100"/>
    </row>
    <row r="6" spans="1:13" s="101" customFormat="1" ht="409.5" customHeight="1">
      <c r="A6" s="102"/>
      <c r="B6" s="103"/>
      <c r="C6" s="100"/>
      <c r="D6" s="100"/>
      <c r="E6" s="104"/>
      <c r="F6" s="100"/>
      <c r="G6" s="98"/>
      <c r="H6" s="99"/>
      <c r="I6" s="100"/>
      <c r="J6" s="98"/>
      <c r="K6" s="100"/>
      <c r="L6" s="100"/>
      <c r="M6" s="100"/>
    </row>
    <row r="7" spans="1:13" s="101" customFormat="1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s="101" customFormat="1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s="101" customFormat="1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90" t="s">
        <v>40</v>
      </c>
      <c r="J9" s="88" t="s">
        <v>38</v>
      </c>
      <c r="K9" s="89" t="s">
        <v>39</v>
      </c>
      <c r="L9" s="90" t="s">
        <v>40</v>
      </c>
      <c r="M9" s="163"/>
    </row>
    <row r="10" spans="1:13" s="101" customFormat="1" ht="25.5" customHeight="1">
      <c r="A10" s="162" t="s">
        <v>62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s="101" customFormat="1" ht="86.25" customHeight="1">
      <c r="A11" s="82" t="s">
        <v>76</v>
      </c>
      <c r="B11" s="86" t="s">
        <v>52</v>
      </c>
      <c r="C11" s="83"/>
      <c r="D11" s="83"/>
      <c r="E11" s="84" t="s">
        <v>53</v>
      </c>
      <c r="F11" s="84" t="s">
        <v>53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s="101" customFormat="1" ht="78" customHeight="1">
      <c r="A12" s="82" t="s">
        <v>77</v>
      </c>
      <c r="B12" s="86" t="s">
        <v>65</v>
      </c>
      <c r="C12" s="83"/>
      <c r="D12" s="83"/>
      <c r="E12" s="84" t="s">
        <v>50</v>
      </c>
      <c r="F12" s="84" t="s">
        <v>50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s="101" customFormat="1" ht="55.5" customHeight="1">
      <c r="A13" s="82" t="s">
        <v>78</v>
      </c>
      <c r="B13" s="86" t="s">
        <v>41</v>
      </c>
      <c r="C13" s="83"/>
      <c r="D13" s="83"/>
      <c r="E13" s="84" t="s">
        <v>50</v>
      </c>
      <c r="F13" s="84" t="s">
        <v>50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  <row r="14" spans="1:13" s="101" customFormat="1" ht="50.25" customHeight="1">
      <c r="A14" s="82" t="s">
        <v>73</v>
      </c>
      <c r="B14" s="86" t="s">
        <v>63</v>
      </c>
      <c r="C14" s="83"/>
      <c r="D14" s="83"/>
      <c r="E14" s="84" t="s">
        <v>71</v>
      </c>
      <c r="F14" s="84" t="s">
        <v>71</v>
      </c>
      <c r="G14" s="85" t="s">
        <v>2</v>
      </c>
      <c r="H14" s="74">
        <v>45788</v>
      </c>
      <c r="I14" s="91" t="s">
        <v>88</v>
      </c>
      <c r="J14" s="85" t="s">
        <v>2</v>
      </c>
      <c r="K14" s="74">
        <v>45788</v>
      </c>
      <c r="L14" s="91" t="s">
        <v>88</v>
      </c>
      <c r="M14" s="83"/>
    </row>
    <row r="15" spans="1:13" s="101" customFormat="1" ht="39" customHeight="1">
      <c r="A15" s="161" t="s">
        <v>46</v>
      </c>
      <c r="B15" s="161"/>
      <c r="C15" s="161"/>
      <c r="D15" s="161"/>
      <c r="E15" s="161"/>
      <c r="F15" s="161"/>
      <c r="G15" s="161"/>
      <c r="H15" s="161"/>
      <c r="I15" s="161"/>
      <c r="J15" s="161"/>
      <c r="K15" s="161"/>
      <c r="L15" s="161"/>
      <c r="M15" s="161"/>
    </row>
    <row r="16" spans="1:13" s="101" customFormat="1" ht="93.75" customHeight="1">
      <c r="A16" s="86" t="s">
        <v>79</v>
      </c>
      <c r="B16" s="86" t="s">
        <v>72</v>
      </c>
      <c r="C16" s="86" t="s">
        <v>64</v>
      </c>
      <c r="D16" s="92" t="s">
        <v>75</v>
      </c>
      <c r="E16" s="93" t="s">
        <v>54</v>
      </c>
      <c r="F16" s="93" t="s">
        <v>54</v>
      </c>
      <c r="G16" s="85" t="s">
        <v>2</v>
      </c>
      <c r="H16" s="74">
        <v>45788</v>
      </c>
      <c r="I16" s="91" t="s">
        <v>88</v>
      </c>
      <c r="J16" s="85" t="s">
        <v>2</v>
      </c>
      <c r="K16" s="74">
        <v>45788</v>
      </c>
      <c r="L16" s="91" t="s">
        <v>88</v>
      </c>
      <c r="M16" s="83"/>
    </row>
    <row r="17" spans="1:13" s="101" customFormat="1" ht="181.5" customHeight="1">
      <c r="A17" s="86" t="s">
        <v>80</v>
      </c>
      <c r="B17" s="86" t="s">
        <v>92</v>
      </c>
      <c r="C17" s="86" t="s">
        <v>90</v>
      </c>
      <c r="D17" s="92" t="s">
        <v>75</v>
      </c>
      <c r="E17" s="93" t="s">
        <v>93</v>
      </c>
      <c r="F17" s="93" t="s">
        <v>91</v>
      </c>
      <c r="G17" s="85" t="s">
        <v>2</v>
      </c>
      <c r="H17" s="74">
        <v>45788</v>
      </c>
      <c r="I17" s="91" t="s">
        <v>88</v>
      </c>
      <c r="J17" s="85" t="s">
        <v>2</v>
      </c>
      <c r="K17" s="74">
        <v>45788</v>
      </c>
      <c r="L17" s="91" t="s">
        <v>88</v>
      </c>
      <c r="M17" s="83"/>
    </row>
    <row r="18" spans="1:13" s="101" customFormat="1" ht="168.75" customHeight="1">
      <c r="A18" s="86" t="s">
        <v>81</v>
      </c>
      <c r="B18" s="86" t="s">
        <v>94</v>
      </c>
      <c r="C18" s="86" t="s">
        <v>95</v>
      </c>
      <c r="D18" s="92" t="s">
        <v>75</v>
      </c>
      <c r="E18" s="93" t="s">
        <v>85</v>
      </c>
      <c r="F18" s="93" t="s">
        <v>85</v>
      </c>
      <c r="G18" s="85" t="s">
        <v>2</v>
      </c>
      <c r="H18" s="74">
        <v>45788</v>
      </c>
      <c r="I18" s="91" t="s">
        <v>88</v>
      </c>
      <c r="J18" s="85" t="s">
        <v>2</v>
      </c>
      <c r="K18" s="74">
        <v>45788</v>
      </c>
      <c r="L18" s="91" t="s">
        <v>88</v>
      </c>
      <c r="M18" s="83"/>
    </row>
    <row r="19" spans="1:13" s="101" customFormat="1" ht="177.75" customHeight="1">
      <c r="A19" s="86" t="s">
        <v>82</v>
      </c>
      <c r="B19" s="86" t="s">
        <v>51</v>
      </c>
      <c r="C19" s="86" t="s">
        <v>96</v>
      </c>
      <c r="D19" s="92" t="s">
        <v>75</v>
      </c>
      <c r="E19" s="93" t="s">
        <v>66</v>
      </c>
      <c r="F19" s="93" t="s">
        <v>66</v>
      </c>
      <c r="G19" s="85" t="s">
        <v>2</v>
      </c>
      <c r="H19" s="74">
        <v>45788</v>
      </c>
      <c r="I19" s="91" t="s">
        <v>88</v>
      </c>
      <c r="J19" s="85" t="s">
        <v>2</v>
      </c>
      <c r="K19" s="74">
        <v>45788</v>
      </c>
      <c r="L19" s="91" t="s">
        <v>88</v>
      </c>
      <c r="M19" s="83"/>
    </row>
    <row r="20" spans="1:13" s="101" customFormat="1" ht="188.25" customHeight="1">
      <c r="A20" s="86" t="s">
        <v>83</v>
      </c>
      <c r="B20" s="86" t="s">
        <v>97</v>
      </c>
      <c r="C20" s="86" t="s">
        <v>98</v>
      </c>
      <c r="D20" s="92" t="s">
        <v>75</v>
      </c>
      <c r="E20" s="93" t="s">
        <v>99</v>
      </c>
      <c r="F20" s="93" t="s">
        <v>99</v>
      </c>
      <c r="G20" s="85" t="s">
        <v>2</v>
      </c>
      <c r="H20" s="74">
        <v>45788</v>
      </c>
      <c r="I20" s="91" t="s">
        <v>87</v>
      </c>
      <c r="J20" s="85" t="s">
        <v>2</v>
      </c>
      <c r="K20" s="74">
        <v>45788</v>
      </c>
      <c r="L20" s="91" t="s">
        <v>88</v>
      </c>
      <c r="M20" s="83"/>
    </row>
    <row r="21" spans="1:13" ht="134.4">
      <c r="A21" s="86" t="s">
        <v>84</v>
      </c>
      <c r="B21" s="86" t="s">
        <v>86</v>
      </c>
      <c r="C21" s="86" t="s">
        <v>100</v>
      </c>
      <c r="D21" s="92" t="s">
        <v>75</v>
      </c>
      <c r="E21" s="93" t="s">
        <v>101</v>
      </c>
      <c r="F21" s="93" t="s">
        <v>101</v>
      </c>
      <c r="G21" s="85" t="s">
        <v>2</v>
      </c>
      <c r="H21" s="74">
        <v>45788</v>
      </c>
      <c r="I21" s="91" t="s">
        <v>88</v>
      </c>
      <c r="J21" s="85" t="s">
        <v>2</v>
      </c>
      <c r="K21" s="74">
        <v>45788</v>
      </c>
      <c r="L21" s="91" t="s">
        <v>88</v>
      </c>
      <c r="M21" s="83"/>
    </row>
  </sheetData>
  <mergeCells count="15">
    <mergeCell ref="B1:F1"/>
    <mergeCell ref="B2:F2"/>
    <mergeCell ref="A15:M15"/>
    <mergeCell ref="A10:M10"/>
    <mergeCell ref="G7:I7"/>
    <mergeCell ref="J7:L7"/>
    <mergeCell ref="M7:M9"/>
    <mergeCell ref="G8:I8"/>
    <mergeCell ref="J8:L8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4 G11:G14 G16:G21 J16:J21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3"/>
  <sheetViews>
    <sheetView topLeftCell="A7" workbookViewId="0">
      <selection activeCell="G16" sqref="G16"/>
    </sheetView>
  </sheetViews>
  <sheetFormatPr defaultRowHeight="14.4"/>
  <cols>
    <col min="1" max="1" width="20.5546875" customWidth="1"/>
    <col min="2" max="2" width="17.5546875" customWidth="1"/>
    <col min="3" max="3" width="18.44140625" customWidth="1"/>
    <col min="4" max="4" width="19.6640625" customWidth="1"/>
    <col min="5" max="5" width="18.44140625" customWidth="1"/>
    <col min="6" max="6" width="21.33203125" customWidth="1"/>
    <col min="7" max="7" width="18" customWidth="1"/>
    <col min="8" max="8" width="17.77734375" customWidth="1"/>
    <col min="11" max="11" width="17.5546875" customWidth="1"/>
  </cols>
  <sheetData>
    <row r="1" spans="1:13" ht="33.6">
      <c r="A1" s="94" t="s">
        <v>0</v>
      </c>
      <c r="B1" s="159" t="s">
        <v>89</v>
      </c>
      <c r="C1" s="159"/>
      <c r="D1" s="159"/>
      <c r="E1" s="159"/>
      <c r="F1" s="159"/>
    </row>
    <row r="2" spans="1:13" ht="16.8">
      <c r="A2" s="94" t="s">
        <v>5</v>
      </c>
      <c r="B2" s="160" t="s">
        <v>132</v>
      </c>
      <c r="C2" s="160"/>
      <c r="D2" s="160"/>
      <c r="E2" s="160"/>
      <c r="F2" s="160"/>
    </row>
    <row r="3" spans="1:13" ht="100.8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33.6">
      <c r="A4" s="96" t="s">
        <v>3</v>
      </c>
      <c r="B4" s="87">
        <v>10</v>
      </c>
      <c r="C4" s="87">
        <v>0</v>
      </c>
      <c r="D4" s="95">
        <f>COUNTIF(G11:G13,"Untested")</f>
        <v>0</v>
      </c>
      <c r="E4" s="97">
        <f>COUNTIF(G11:G13,"Blocked")</f>
        <v>0</v>
      </c>
      <c r="F4" s="95">
        <v>10</v>
      </c>
    </row>
    <row r="5" spans="1:13" ht="33.6">
      <c r="A5" s="96" t="s">
        <v>4</v>
      </c>
      <c r="B5" s="87">
        <v>10</v>
      </c>
      <c r="C5" s="87">
        <v>0</v>
      </c>
      <c r="D5" s="95">
        <f>COUNTIF(J11:J13,"Untested")</f>
        <v>0</v>
      </c>
      <c r="E5" s="97">
        <f>COUNTIF(J11:J13,"Blocked")</f>
        <v>0</v>
      </c>
      <c r="F5" s="95">
        <v>10</v>
      </c>
    </row>
    <row r="6" spans="1:13" ht="363.6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168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33.6">
      <c r="A11" s="82" t="s">
        <v>170</v>
      </c>
      <c r="B11" s="86" t="s">
        <v>171</v>
      </c>
      <c r="C11" s="83"/>
      <c r="D11" s="83"/>
      <c r="E11" s="84" t="s">
        <v>53</v>
      </c>
      <c r="F11" s="84" t="s">
        <v>53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84" customHeight="1">
      <c r="A12" s="161" t="s">
        <v>169</v>
      </c>
      <c r="B12" s="161"/>
      <c r="C12" s="161"/>
      <c r="D12" s="161"/>
      <c r="E12" s="161"/>
      <c r="F12" s="161"/>
      <c r="G12" s="161"/>
      <c r="H12" s="161"/>
      <c r="I12" s="161"/>
      <c r="J12" s="161"/>
      <c r="K12" s="161"/>
      <c r="L12" s="161"/>
      <c r="M12" s="161"/>
    </row>
    <row r="13" spans="1:13" ht="151.19999999999999">
      <c r="A13" s="86" t="s">
        <v>172</v>
      </c>
      <c r="B13" s="86" t="s">
        <v>173</v>
      </c>
      <c r="C13" s="86" t="s">
        <v>175</v>
      </c>
      <c r="D13" s="92" t="s">
        <v>75</v>
      </c>
      <c r="E13" s="93" t="s">
        <v>174</v>
      </c>
      <c r="F13" s="93" t="s">
        <v>174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</sheetData>
  <mergeCells count="15">
    <mergeCell ref="A12:M12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 G11 G13 J13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0"/>
  <sheetViews>
    <sheetView zoomScale="70" zoomScaleNormal="70" workbookViewId="0">
      <selection activeCell="G20" sqref="G20"/>
    </sheetView>
  </sheetViews>
  <sheetFormatPr defaultColWidth="9.109375" defaultRowHeight="13.8"/>
  <cols>
    <col min="1" max="1" width="19.109375" style="7" customWidth="1"/>
    <col min="2" max="2" width="21.5546875" style="7" customWidth="1"/>
    <col min="3" max="3" width="20.5546875" style="7" customWidth="1"/>
    <col min="4" max="4" width="43" style="7" bestFit="1" customWidth="1"/>
    <col min="5" max="5" width="23" style="7" customWidth="1"/>
    <col min="6" max="6" width="39.21875" style="7" bestFit="1" customWidth="1"/>
    <col min="7" max="7" width="13.88671875" style="7" bestFit="1" customWidth="1"/>
    <col min="8" max="8" width="18.21875" style="7" bestFit="1" customWidth="1"/>
    <col min="9" max="9" width="19.5546875" style="7" bestFit="1" customWidth="1"/>
    <col min="10" max="10" width="13.88671875" style="7" bestFit="1" customWidth="1"/>
    <col min="11" max="11" width="18.21875" style="7" bestFit="1" customWidth="1"/>
    <col min="12" max="12" width="19.5546875" style="7" bestFit="1" customWidth="1"/>
    <col min="13" max="13" width="11.109375" style="7" customWidth="1"/>
    <col min="14" max="16384" width="9.109375" style="7"/>
  </cols>
  <sheetData>
    <row r="1" spans="1:13" s="11" customFormat="1" ht="15.75" customHeight="1">
      <c r="A1" s="128" t="s">
        <v>0</v>
      </c>
      <c r="B1" s="167" t="s">
        <v>89</v>
      </c>
      <c r="C1" s="167"/>
      <c r="D1" s="167"/>
      <c r="E1" s="167"/>
      <c r="F1" s="167"/>
      <c r="G1" s="8"/>
      <c r="H1" s="9"/>
      <c r="I1" s="10"/>
      <c r="J1" s="8"/>
      <c r="K1" s="10"/>
      <c r="L1" s="10"/>
      <c r="M1" s="10"/>
    </row>
    <row r="2" spans="1:13" s="11" customFormat="1" ht="15.75" customHeight="1">
      <c r="A2" s="128" t="s">
        <v>5</v>
      </c>
      <c r="B2" s="168" t="s">
        <v>102</v>
      </c>
      <c r="C2" s="168"/>
      <c r="D2" s="168"/>
      <c r="E2" s="168"/>
      <c r="F2" s="168"/>
      <c r="G2" s="8"/>
      <c r="H2" s="9"/>
      <c r="I2" s="10"/>
      <c r="J2" s="8"/>
      <c r="K2" s="10"/>
      <c r="L2" s="10"/>
      <c r="M2" s="10"/>
    </row>
    <row r="3" spans="1:13" s="64" customFormat="1" ht="15.75" customHeight="1">
      <c r="A3" s="106"/>
      <c r="B3" s="129" t="s">
        <v>23</v>
      </c>
      <c r="C3" s="129" t="s">
        <v>24</v>
      </c>
      <c r="D3" s="129" t="s">
        <v>33</v>
      </c>
      <c r="E3" s="130" t="s">
        <v>34</v>
      </c>
      <c r="F3" s="129" t="s">
        <v>35</v>
      </c>
      <c r="G3" s="61"/>
      <c r="H3" s="62"/>
      <c r="I3" s="63"/>
      <c r="J3" s="61"/>
      <c r="K3" s="63"/>
      <c r="L3" s="63"/>
      <c r="M3" s="63"/>
    </row>
    <row r="4" spans="1:13" s="64" customFormat="1" ht="18">
      <c r="A4" s="107" t="s">
        <v>3</v>
      </c>
      <c r="B4" s="108">
        <v>12</v>
      </c>
      <c r="C4" s="108">
        <v>0</v>
      </c>
      <c r="D4" s="106">
        <f>COUNTIF(G11:G18,"Untested")</f>
        <v>0</v>
      </c>
      <c r="E4" s="109">
        <f>COUNTIF(G11:G18,"Blocked")</f>
        <v>0</v>
      </c>
      <c r="F4" s="106">
        <f>B4</f>
        <v>12</v>
      </c>
      <c r="G4" s="61"/>
      <c r="H4" s="62"/>
      <c r="I4" s="63"/>
      <c r="J4" s="61"/>
      <c r="K4" s="63"/>
      <c r="L4" s="63"/>
      <c r="M4" s="63"/>
    </row>
    <row r="5" spans="1:13" s="64" customFormat="1" ht="18">
      <c r="A5" s="107" t="s">
        <v>4</v>
      </c>
      <c r="B5" s="108">
        <v>12</v>
      </c>
      <c r="C5" s="108">
        <v>0</v>
      </c>
      <c r="D5" s="106">
        <f>COUNTIF(J11:J18,"Untested")</f>
        <v>0</v>
      </c>
      <c r="E5" s="109">
        <f>COUNTIF(J11:J18,"Blocked")</f>
        <v>0</v>
      </c>
      <c r="F5" s="106">
        <v>12</v>
      </c>
      <c r="G5" s="61"/>
      <c r="H5" s="62"/>
      <c r="I5" s="63"/>
      <c r="J5" s="61"/>
      <c r="K5" s="63"/>
      <c r="L5" s="63"/>
      <c r="M5" s="63"/>
    </row>
    <row r="6" spans="1:13" s="64" customFormat="1" ht="343.5" customHeight="1">
      <c r="A6" s="65"/>
      <c r="B6" s="66"/>
      <c r="C6" s="63"/>
      <c r="D6" s="63"/>
      <c r="E6" s="67"/>
      <c r="F6" s="63"/>
      <c r="G6" s="61"/>
      <c r="H6" s="62"/>
      <c r="I6" s="63"/>
      <c r="J6" s="61"/>
      <c r="K6" s="63"/>
      <c r="L6" s="63"/>
      <c r="M6" s="63"/>
    </row>
    <row r="7" spans="1:13" s="64" customFormat="1" ht="18">
      <c r="A7" s="166" t="s">
        <v>6</v>
      </c>
      <c r="B7" s="166" t="s">
        <v>12</v>
      </c>
      <c r="C7" s="166" t="s">
        <v>43</v>
      </c>
      <c r="D7" s="166" t="s">
        <v>74</v>
      </c>
      <c r="E7" s="169" t="s">
        <v>44</v>
      </c>
      <c r="F7" s="166" t="s">
        <v>45</v>
      </c>
      <c r="G7" s="166" t="s">
        <v>36</v>
      </c>
      <c r="H7" s="166"/>
      <c r="I7" s="166"/>
      <c r="J7" s="166" t="s">
        <v>36</v>
      </c>
      <c r="K7" s="166"/>
      <c r="L7" s="166"/>
      <c r="M7" s="166" t="s">
        <v>37</v>
      </c>
    </row>
    <row r="8" spans="1:13" s="64" customFormat="1" ht="18">
      <c r="A8" s="166"/>
      <c r="B8" s="166"/>
      <c r="C8" s="166"/>
      <c r="D8" s="166"/>
      <c r="E8" s="169"/>
      <c r="F8" s="166"/>
      <c r="G8" s="166" t="s">
        <v>15</v>
      </c>
      <c r="H8" s="166"/>
      <c r="I8" s="166"/>
      <c r="J8" s="166" t="s">
        <v>16</v>
      </c>
      <c r="K8" s="166"/>
      <c r="L8" s="166"/>
      <c r="M8" s="166"/>
    </row>
    <row r="9" spans="1:13" s="64" customFormat="1" ht="18">
      <c r="A9" s="166"/>
      <c r="B9" s="166"/>
      <c r="C9" s="166"/>
      <c r="D9" s="166"/>
      <c r="E9" s="169"/>
      <c r="F9" s="166"/>
      <c r="G9" s="126" t="s">
        <v>38</v>
      </c>
      <c r="H9" s="127" t="s">
        <v>39</v>
      </c>
      <c r="I9" s="126" t="s">
        <v>40</v>
      </c>
      <c r="J9" s="126" t="s">
        <v>38</v>
      </c>
      <c r="K9" s="127" t="s">
        <v>39</v>
      </c>
      <c r="L9" s="126" t="s">
        <v>40</v>
      </c>
      <c r="M9" s="166"/>
    </row>
    <row r="10" spans="1:13" s="64" customFormat="1" ht="25.5" customHeight="1">
      <c r="A10" s="164" t="s">
        <v>103</v>
      </c>
      <c r="B10" s="164"/>
      <c r="C10" s="164"/>
      <c r="D10" s="164"/>
      <c r="E10" s="164"/>
      <c r="F10" s="164"/>
      <c r="G10" s="164"/>
      <c r="H10" s="164"/>
      <c r="I10" s="164"/>
      <c r="J10" s="164"/>
      <c r="K10" s="164"/>
      <c r="L10" s="164"/>
      <c r="M10" s="164"/>
    </row>
    <row r="11" spans="1:13" s="64" customFormat="1" ht="86.25" customHeight="1">
      <c r="A11" s="111" t="s">
        <v>105</v>
      </c>
      <c r="B11" s="112" t="s">
        <v>112</v>
      </c>
      <c r="C11" s="113"/>
      <c r="D11" s="114" t="s">
        <v>116</v>
      </c>
      <c r="E11" s="112" t="s">
        <v>120</v>
      </c>
      <c r="F11" s="112" t="s">
        <v>53</v>
      </c>
      <c r="G11" s="105" t="s">
        <v>2</v>
      </c>
      <c r="H11" s="115">
        <v>45788</v>
      </c>
      <c r="I11" s="105" t="s">
        <v>88</v>
      </c>
      <c r="J11" s="105" t="s">
        <v>2</v>
      </c>
      <c r="K11" s="115">
        <v>45788</v>
      </c>
      <c r="L11" s="105" t="s">
        <v>88</v>
      </c>
      <c r="M11" s="113"/>
    </row>
    <row r="12" spans="1:13" s="64" customFormat="1" ht="78" customHeight="1">
      <c r="A12" s="111" t="s">
        <v>106</v>
      </c>
      <c r="B12" s="112" t="s">
        <v>113</v>
      </c>
      <c r="C12" s="113"/>
      <c r="D12" s="114" t="s">
        <v>117</v>
      </c>
      <c r="E12" s="112" t="s">
        <v>50</v>
      </c>
      <c r="F12" s="112" t="s">
        <v>50</v>
      </c>
      <c r="G12" s="105" t="s">
        <v>2</v>
      </c>
      <c r="H12" s="115">
        <v>45788</v>
      </c>
      <c r="I12" s="105" t="s">
        <v>88</v>
      </c>
      <c r="J12" s="105" t="s">
        <v>2</v>
      </c>
      <c r="K12" s="115">
        <v>45788</v>
      </c>
      <c r="L12" s="105" t="s">
        <v>88</v>
      </c>
      <c r="M12" s="113"/>
    </row>
    <row r="13" spans="1:13" s="64" customFormat="1" ht="55.5" customHeight="1">
      <c r="A13" s="111" t="s">
        <v>107</v>
      </c>
      <c r="B13" s="112" t="s">
        <v>114</v>
      </c>
      <c r="C13" s="113"/>
      <c r="D13" s="114" t="s">
        <v>118</v>
      </c>
      <c r="E13" s="112" t="s">
        <v>50</v>
      </c>
      <c r="F13" s="112" t="s">
        <v>50</v>
      </c>
      <c r="G13" s="105" t="s">
        <v>2</v>
      </c>
      <c r="H13" s="115">
        <v>45788</v>
      </c>
      <c r="I13" s="105" t="s">
        <v>88</v>
      </c>
      <c r="J13" s="105" t="s">
        <v>2</v>
      </c>
      <c r="K13" s="115">
        <v>45788</v>
      </c>
      <c r="L13" s="105" t="s">
        <v>88</v>
      </c>
      <c r="M13" s="113"/>
    </row>
    <row r="14" spans="1:13" s="64" customFormat="1" ht="50.25" customHeight="1">
      <c r="A14" s="111" t="s">
        <v>108</v>
      </c>
      <c r="B14" s="112" t="s">
        <v>115</v>
      </c>
      <c r="C14" s="113"/>
      <c r="D14" s="114" t="s">
        <v>119</v>
      </c>
      <c r="E14" s="112" t="s">
        <v>71</v>
      </c>
      <c r="F14" s="112" t="s">
        <v>71</v>
      </c>
      <c r="G14" s="105" t="s">
        <v>2</v>
      </c>
      <c r="H14" s="115">
        <v>45788</v>
      </c>
      <c r="I14" s="105" t="s">
        <v>88</v>
      </c>
      <c r="J14" s="105" t="s">
        <v>2</v>
      </c>
      <c r="K14" s="115">
        <v>45788</v>
      </c>
      <c r="L14" s="105" t="s">
        <v>88</v>
      </c>
      <c r="M14" s="113"/>
    </row>
    <row r="15" spans="1:13" s="64" customFormat="1" ht="39" customHeight="1">
      <c r="A15" s="165" t="s">
        <v>104</v>
      </c>
      <c r="B15" s="165"/>
      <c r="C15" s="165"/>
      <c r="D15" s="165"/>
      <c r="E15" s="165"/>
      <c r="F15" s="165"/>
      <c r="G15" s="165"/>
      <c r="H15" s="165"/>
      <c r="I15" s="165"/>
      <c r="J15" s="165"/>
      <c r="K15" s="165"/>
      <c r="L15" s="165"/>
      <c r="M15" s="165"/>
    </row>
    <row r="16" spans="1:13" s="64" customFormat="1" ht="93.75" customHeight="1">
      <c r="A16" s="112" t="s">
        <v>109</v>
      </c>
      <c r="B16" s="112" t="s">
        <v>121</v>
      </c>
      <c r="C16" s="112" t="s">
        <v>122</v>
      </c>
      <c r="D16" s="112" t="s">
        <v>122</v>
      </c>
      <c r="E16" s="112" t="s">
        <v>122</v>
      </c>
      <c r="F16" s="112" t="s">
        <v>122</v>
      </c>
      <c r="G16" s="105" t="s">
        <v>2</v>
      </c>
      <c r="H16" s="115">
        <v>45788</v>
      </c>
      <c r="I16" s="105" t="s">
        <v>88</v>
      </c>
      <c r="J16" s="105" t="s">
        <v>2</v>
      </c>
      <c r="K16" s="115">
        <v>45788</v>
      </c>
      <c r="L16" s="105" t="s">
        <v>88</v>
      </c>
      <c r="M16" s="113"/>
    </row>
    <row r="17" spans="1:13" s="64" customFormat="1" ht="181.5" customHeight="1">
      <c r="A17" s="112" t="s">
        <v>110</v>
      </c>
      <c r="B17" s="112" t="s">
        <v>123</v>
      </c>
      <c r="C17" s="112" t="s">
        <v>124</v>
      </c>
      <c r="D17" s="114" t="s">
        <v>125</v>
      </c>
      <c r="E17" s="116" t="s">
        <v>126</v>
      </c>
      <c r="F17" s="116" t="s">
        <v>126</v>
      </c>
      <c r="G17" s="105" t="s">
        <v>2</v>
      </c>
      <c r="H17" s="115">
        <v>45788</v>
      </c>
      <c r="I17" s="105" t="s">
        <v>88</v>
      </c>
      <c r="J17" s="105" t="s">
        <v>2</v>
      </c>
      <c r="K17" s="115">
        <v>45788</v>
      </c>
      <c r="L17" s="105" t="s">
        <v>88</v>
      </c>
      <c r="M17" s="113"/>
    </row>
    <row r="18" spans="1:13" s="64" customFormat="1" ht="168.75" customHeight="1">
      <c r="A18" s="112" t="s">
        <v>111</v>
      </c>
      <c r="B18" s="112" t="s">
        <v>127</v>
      </c>
      <c r="C18" s="112" t="s">
        <v>130</v>
      </c>
      <c r="D18" s="114" t="s">
        <v>128</v>
      </c>
      <c r="E18" s="132" t="s">
        <v>128</v>
      </c>
      <c r="F18" s="116" t="s">
        <v>129</v>
      </c>
      <c r="G18" s="105" t="s">
        <v>2</v>
      </c>
      <c r="H18" s="115">
        <v>45788</v>
      </c>
      <c r="I18" s="105" t="s">
        <v>88</v>
      </c>
      <c r="J18" s="105" t="s">
        <v>2</v>
      </c>
      <c r="K18" s="115">
        <v>45788</v>
      </c>
      <c r="L18" s="105" t="s">
        <v>88</v>
      </c>
      <c r="M18" s="113"/>
    </row>
    <row r="20" spans="1:13" ht="194.25" customHeight="1"/>
  </sheetData>
  <mergeCells count="15">
    <mergeCell ref="B1:F1"/>
    <mergeCell ref="B2:F2"/>
    <mergeCell ref="A7:A9"/>
    <mergeCell ref="B7:B9"/>
    <mergeCell ref="D7:D9"/>
    <mergeCell ref="C7:C9"/>
    <mergeCell ref="E7:E9"/>
    <mergeCell ref="F7:F9"/>
    <mergeCell ref="A10:M10"/>
    <mergeCell ref="A15:M15"/>
    <mergeCell ref="G7:I7"/>
    <mergeCell ref="J7:L7"/>
    <mergeCell ref="M7:M9"/>
    <mergeCell ref="G8:I8"/>
    <mergeCell ref="J8:L8"/>
  </mergeCells>
  <dataValidations count="1">
    <dataValidation type="list" operator="equal" allowBlank="1" showErrorMessage="1" promptTitle="dfdf" sqref="J11:J14 G11:G14 G16:G18 J16:J18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8"/>
  <sheetViews>
    <sheetView topLeftCell="A4" workbookViewId="0">
      <selection activeCell="F12" sqref="F12"/>
    </sheetView>
  </sheetViews>
  <sheetFormatPr defaultRowHeight="14.4"/>
  <cols>
    <col min="1" max="1" width="14.21875" customWidth="1"/>
    <col min="2" max="2" width="18.21875" customWidth="1"/>
    <col min="3" max="3" width="12.88671875" customWidth="1"/>
    <col min="4" max="4" width="18.5546875" customWidth="1"/>
    <col min="5" max="5" width="16.6640625" customWidth="1"/>
    <col min="6" max="6" width="17.77734375" customWidth="1"/>
    <col min="7" max="7" width="22.77734375" customWidth="1"/>
    <col min="8" max="8" width="27.109375" customWidth="1"/>
    <col min="11" max="11" width="14.77734375" customWidth="1"/>
  </cols>
  <sheetData>
    <row r="1" spans="1:13" ht="33.6">
      <c r="A1" s="94" t="s">
        <v>0</v>
      </c>
      <c r="B1" s="159" t="s">
        <v>89</v>
      </c>
      <c r="C1" s="159"/>
      <c r="D1" s="159"/>
      <c r="E1" s="159"/>
      <c r="F1" s="159"/>
    </row>
    <row r="2" spans="1:13" ht="33.6">
      <c r="A2" s="94" t="s">
        <v>5</v>
      </c>
      <c r="B2" s="160" t="s">
        <v>134</v>
      </c>
      <c r="C2" s="160"/>
      <c r="D2" s="160"/>
      <c r="E2" s="160"/>
      <c r="F2" s="160"/>
    </row>
    <row r="3" spans="1:13" ht="100.8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33.6">
      <c r="A4" s="96" t="s">
        <v>3</v>
      </c>
      <c r="B4" s="87">
        <v>10</v>
      </c>
      <c r="C4" s="87">
        <v>0</v>
      </c>
      <c r="D4" s="95">
        <f>COUNTIF(G11:G18,"Untested")</f>
        <v>0</v>
      </c>
      <c r="E4" s="97">
        <f>COUNTIF(G11:G18,"Blocked")</f>
        <v>0</v>
      </c>
      <c r="F4" s="95">
        <v>10</v>
      </c>
    </row>
    <row r="5" spans="1:13" ht="33.6">
      <c r="A5" s="96" t="s">
        <v>4</v>
      </c>
      <c r="B5" s="87">
        <v>10</v>
      </c>
      <c r="C5" s="87">
        <v>0</v>
      </c>
      <c r="D5" s="95">
        <f>COUNTIF(J11:J18,"Untested")</f>
        <v>0</v>
      </c>
      <c r="E5" s="97">
        <f>COUNTIF(J11:J18,"Blocked")</f>
        <v>0</v>
      </c>
      <c r="F5" s="95">
        <v>10</v>
      </c>
    </row>
    <row r="6" spans="1:13" ht="269.39999999999998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176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50.4">
      <c r="A11" s="82" t="s">
        <v>178</v>
      </c>
      <c r="B11" s="86" t="s">
        <v>185</v>
      </c>
      <c r="C11" s="83"/>
      <c r="D11" s="83"/>
      <c r="E11" s="84" t="s">
        <v>189</v>
      </c>
      <c r="F11" s="84" t="s">
        <v>189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67.2">
      <c r="A12" s="82" t="s">
        <v>179</v>
      </c>
      <c r="B12" s="86" t="s">
        <v>186</v>
      </c>
      <c r="C12" s="83"/>
      <c r="D12" s="83"/>
      <c r="E12" s="84" t="s">
        <v>50</v>
      </c>
      <c r="F12" s="84" t="s">
        <v>50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ht="67.2">
      <c r="A13" s="82" t="s">
        <v>180</v>
      </c>
      <c r="B13" s="86" t="s">
        <v>188</v>
      </c>
      <c r="C13" s="83"/>
      <c r="D13" s="83"/>
      <c r="E13" s="84" t="s">
        <v>50</v>
      </c>
      <c r="F13" s="84" t="s">
        <v>50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  <row r="14" spans="1:13" ht="67.2">
      <c r="A14" s="82" t="s">
        <v>181</v>
      </c>
      <c r="B14" s="86" t="s">
        <v>187</v>
      </c>
      <c r="C14" s="83"/>
      <c r="D14" s="83"/>
      <c r="E14" s="84" t="s">
        <v>71</v>
      </c>
      <c r="F14" s="84" t="s">
        <v>71</v>
      </c>
      <c r="G14" s="85" t="s">
        <v>2</v>
      </c>
      <c r="H14" s="74">
        <v>45788</v>
      </c>
      <c r="I14" s="91" t="s">
        <v>88</v>
      </c>
      <c r="J14" s="85" t="s">
        <v>2</v>
      </c>
      <c r="K14" s="74">
        <v>45788</v>
      </c>
      <c r="L14" s="91" t="s">
        <v>88</v>
      </c>
      <c r="M14" s="83"/>
    </row>
    <row r="15" spans="1:13" ht="16.8">
      <c r="A15" s="161" t="s">
        <v>177</v>
      </c>
      <c r="B15" s="161"/>
      <c r="C15" s="161"/>
      <c r="D15" s="161"/>
      <c r="E15" s="161"/>
      <c r="F15" s="161"/>
      <c r="G15" s="161"/>
      <c r="H15" s="161"/>
      <c r="I15" s="161"/>
      <c r="J15" s="161"/>
      <c r="K15" s="161"/>
      <c r="L15" s="161"/>
      <c r="M15" s="161"/>
    </row>
    <row r="16" spans="1:13" ht="67.2">
      <c r="A16" s="86" t="s">
        <v>182</v>
      </c>
      <c r="B16" s="86" t="s">
        <v>190</v>
      </c>
      <c r="C16" s="86" t="s">
        <v>121</v>
      </c>
      <c r="D16" s="92"/>
      <c r="E16" s="93" t="s">
        <v>191</v>
      </c>
      <c r="F16" s="93" t="s">
        <v>191</v>
      </c>
      <c r="G16" s="85" t="s">
        <v>2</v>
      </c>
      <c r="H16" s="74">
        <v>45788</v>
      </c>
      <c r="I16" s="91" t="s">
        <v>88</v>
      </c>
      <c r="J16" s="85" t="s">
        <v>2</v>
      </c>
      <c r="K16" s="74">
        <v>45788</v>
      </c>
      <c r="L16" s="91" t="s">
        <v>88</v>
      </c>
      <c r="M16" s="83"/>
    </row>
    <row r="17" spans="1:13" ht="67.2">
      <c r="A17" s="86" t="s">
        <v>183</v>
      </c>
      <c r="B17" s="86" t="s">
        <v>192</v>
      </c>
      <c r="C17" s="86" t="s">
        <v>193</v>
      </c>
      <c r="D17" s="92"/>
      <c r="E17" s="93" t="s">
        <v>194</v>
      </c>
      <c r="F17" s="93" t="s">
        <v>194</v>
      </c>
      <c r="G17" s="85" t="s">
        <v>2</v>
      </c>
      <c r="H17" s="74">
        <v>45788</v>
      </c>
      <c r="I17" s="91" t="s">
        <v>88</v>
      </c>
      <c r="J17" s="85" t="s">
        <v>2</v>
      </c>
      <c r="K17" s="74">
        <v>45788</v>
      </c>
      <c r="L17" s="91" t="s">
        <v>88</v>
      </c>
      <c r="M17" s="83"/>
    </row>
    <row r="18" spans="1:13" ht="67.2">
      <c r="A18" s="86" t="s">
        <v>184</v>
      </c>
      <c r="B18" s="86" t="s">
        <v>195</v>
      </c>
      <c r="C18" s="86" t="s">
        <v>195</v>
      </c>
      <c r="D18" s="92"/>
      <c r="E18" s="93" t="s">
        <v>194</v>
      </c>
      <c r="F18" s="93" t="s">
        <v>194</v>
      </c>
      <c r="G18" s="85" t="s">
        <v>2</v>
      </c>
      <c r="H18" s="74">
        <v>45788</v>
      </c>
      <c r="I18" s="91" t="s">
        <v>88</v>
      </c>
      <c r="J18" s="85" t="s">
        <v>2</v>
      </c>
      <c r="K18" s="74">
        <v>45788</v>
      </c>
      <c r="L18" s="91" t="s">
        <v>88</v>
      </c>
      <c r="M18" s="83"/>
    </row>
  </sheetData>
  <mergeCells count="15">
    <mergeCell ref="A15:M15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4 G11:G14 G16:G18 J16:J18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7"/>
  <sheetViews>
    <sheetView topLeftCell="C4" workbookViewId="0">
      <selection activeCell="F12" sqref="F12"/>
    </sheetView>
  </sheetViews>
  <sheetFormatPr defaultRowHeight="14.4"/>
  <cols>
    <col min="1" max="1" width="19.21875" customWidth="1"/>
    <col min="2" max="2" width="20.21875" customWidth="1"/>
    <col min="3" max="3" width="18.21875" customWidth="1"/>
    <col min="4" max="4" width="31.88671875" customWidth="1"/>
    <col min="5" max="5" width="20" customWidth="1"/>
    <col min="6" max="6" width="19.77734375" customWidth="1"/>
    <col min="7" max="7" width="13.21875" customWidth="1"/>
    <col min="8" max="8" width="17.5546875" customWidth="1"/>
    <col min="11" max="11" width="16.6640625" customWidth="1"/>
  </cols>
  <sheetData>
    <row r="1" spans="1:13" ht="33.6">
      <c r="A1" s="94" t="s">
        <v>0</v>
      </c>
      <c r="B1" s="159" t="s">
        <v>89</v>
      </c>
      <c r="C1" s="159"/>
      <c r="D1" s="159"/>
      <c r="E1" s="159"/>
      <c r="F1" s="159"/>
    </row>
    <row r="2" spans="1:13" ht="16.8">
      <c r="A2" s="94" t="s">
        <v>5</v>
      </c>
      <c r="B2" s="160" t="s">
        <v>135</v>
      </c>
      <c r="C2" s="160"/>
      <c r="D2" s="160"/>
      <c r="E2" s="160"/>
      <c r="F2" s="160"/>
    </row>
    <row r="3" spans="1:13" ht="100.8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33.6">
      <c r="A4" s="96" t="s">
        <v>3</v>
      </c>
      <c r="B4" s="87">
        <v>10</v>
      </c>
      <c r="C4" s="87">
        <v>0</v>
      </c>
      <c r="D4" s="95">
        <f>COUNTIF(G11:G17,"Untested")</f>
        <v>0</v>
      </c>
      <c r="E4" s="97">
        <f>COUNTIF(G11:G17,"Blocked")</f>
        <v>0</v>
      </c>
      <c r="F4" s="95">
        <v>10</v>
      </c>
    </row>
    <row r="5" spans="1:13" ht="33.6">
      <c r="A5" s="96" t="s">
        <v>4</v>
      </c>
      <c r="B5" s="87">
        <v>10</v>
      </c>
      <c r="C5" s="87">
        <v>0</v>
      </c>
      <c r="D5" s="95">
        <f>COUNTIF(J11:J17,"Untested")</f>
        <v>0</v>
      </c>
      <c r="E5" s="97">
        <f>COUNTIF(J11:J17,"Blocked")</f>
        <v>0</v>
      </c>
      <c r="F5" s="95">
        <v>10</v>
      </c>
    </row>
    <row r="6" spans="1:13" ht="337.8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196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33.6">
      <c r="A11" s="82" t="s">
        <v>198</v>
      </c>
      <c r="B11" s="86" t="s">
        <v>185</v>
      </c>
      <c r="C11" s="83"/>
      <c r="D11" s="83"/>
      <c r="E11" s="84" t="s">
        <v>189</v>
      </c>
      <c r="F11" s="84" t="s">
        <v>189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84" customHeight="1">
      <c r="A12" s="82" t="s">
        <v>199</v>
      </c>
      <c r="B12" s="86" t="s">
        <v>213</v>
      </c>
      <c r="C12" s="83"/>
      <c r="D12" s="83"/>
      <c r="E12" s="84" t="s">
        <v>50</v>
      </c>
      <c r="F12" s="84" t="s">
        <v>50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ht="50.4">
      <c r="A13" s="82" t="s">
        <v>200</v>
      </c>
      <c r="B13" s="86" t="s">
        <v>214</v>
      </c>
      <c r="C13" s="83"/>
      <c r="D13" s="83"/>
      <c r="E13" s="84" t="s">
        <v>50</v>
      </c>
      <c r="F13" s="84" t="s">
        <v>50</v>
      </c>
      <c r="G13" s="85" t="s">
        <v>2</v>
      </c>
      <c r="H13" s="74">
        <v>45788</v>
      </c>
      <c r="I13" s="91" t="s">
        <v>88</v>
      </c>
      <c r="J13" s="85" t="s">
        <v>2</v>
      </c>
      <c r="K13" s="74">
        <v>45788</v>
      </c>
      <c r="L13" s="91" t="s">
        <v>88</v>
      </c>
      <c r="M13" s="83"/>
    </row>
    <row r="14" spans="1:13" ht="16.8">
      <c r="A14" s="161" t="s">
        <v>197</v>
      </c>
      <c r="B14" s="161"/>
      <c r="C14" s="161"/>
      <c r="D14" s="161"/>
      <c r="E14" s="161"/>
      <c r="F14" s="161"/>
      <c r="G14" s="161"/>
      <c r="H14" s="161"/>
      <c r="I14" s="161"/>
      <c r="J14" s="161"/>
      <c r="K14" s="161"/>
      <c r="L14" s="161"/>
      <c r="M14" s="161"/>
    </row>
    <row r="15" spans="1:13" ht="84">
      <c r="A15" s="86" t="s">
        <v>201</v>
      </c>
      <c r="B15" s="86" t="s">
        <v>205</v>
      </c>
      <c r="C15" s="86" t="s">
        <v>206</v>
      </c>
      <c r="D15" s="92"/>
      <c r="E15" s="93" t="s">
        <v>204</v>
      </c>
      <c r="F15" s="93" t="s">
        <v>204</v>
      </c>
      <c r="G15" s="85" t="s">
        <v>2</v>
      </c>
      <c r="H15" s="74">
        <v>45788</v>
      </c>
      <c r="I15" s="91" t="s">
        <v>88</v>
      </c>
      <c r="J15" s="85" t="s">
        <v>2</v>
      </c>
      <c r="K15" s="74">
        <v>45788</v>
      </c>
      <c r="L15" s="91" t="s">
        <v>88</v>
      </c>
      <c r="M15" s="83"/>
    </row>
    <row r="16" spans="1:13" ht="134.4">
      <c r="A16" s="86" t="s">
        <v>202</v>
      </c>
      <c r="B16" s="86" t="s">
        <v>207</v>
      </c>
      <c r="C16" s="86" t="s">
        <v>208</v>
      </c>
      <c r="D16" s="92"/>
      <c r="E16" s="86" t="s">
        <v>207</v>
      </c>
      <c r="F16" s="86" t="s">
        <v>207</v>
      </c>
      <c r="G16" s="85" t="s">
        <v>2</v>
      </c>
      <c r="H16" s="74">
        <v>45788</v>
      </c>
      <c r="I16" s="91" t="s">
        <v>88</v>
      </c>
      <c r="J16" s="85" t="s">
        <v>2</v>
      </c>
      <c r="K16" s="74">
        <v>45788</v>
      </c>
      <c r="L16" s="91" t="s">
        <v>88</v>
      </c>
      <c r="M16" s="83"/>
    </row>
    <row r="17" spans="1:13" ht="168">
      <c r="A17" s="86" t="s">
        <v>203</v>
      </c>
      <c r="B17" s="86" t="s">
        <v>209</v>
      </c>
      <c r="C17" s="86" t="s">
        <v>210</v>
      </c>
      <c r="D17" s="92" t="s">
        <v>211</v>
      </c>
      <c r="E17" s="93" t="s">
        <v>212</v>
      </c>
      <c r="F17" s="93" t="s">
        <v>212</v>
      </c>
      <c r="G17" s="85" t="s">
        <v>2</v>
      </c>
      <c r="H17" s="74">
        <v>45788</v>
      </c>
      <c r="I17" s="91" t="s">
        <v>88</v>
      </c>
      <c r="J17" s="85" t="s">
        <v>2</v>
      </c>
      <c r="K17" s="74">
        <v>45788</v>
      </c>
      <c r="L17" s="91" t="s">
        <v>88</v>
      </c>
      <c r="M17" s="83"/>
    </row>
  </sheetData>
  <mergeCells count="15">
    <mergeCell ref="A14:M14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3 G11:G13 G15:G17 J15:J17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5"/>
  <sheetViews>
    <sheetView topLeftCell="A4" workbookViewId="0">
      <selection activeCell="P6" sqref="P6"/>
    </sheetView>
  </sheetViews>
  <sheetFormatPr defaultRowHeight="14.4"/>
  <cols>
    <col min="1" max="1" width="14" customWidth="1"/>
    <col min="2" max="2" width="15.77734375" customWidth="1"/>
    <col min="3" max="3" width="16.21875" customWidth="1"/>
    <col min="4" max="4" width="15.88671875" customWidth="1"/>
    <col min="5" max="5" width="19.5546875" customWidth="1"/>
    <col min="6" max="6" width="15.88671875" customWidth="1"/>
    <col min="8" max="8" width="15.44140625" customWidth="1"/>
    <col min="11" max="11" width="18.33203125" customWidth="1"/>
  </cols>
  <sheetData>
    <row r="1" spans="1:13" ht="33.6">
      <c r="A1" s="94" t="s">
        <v>0</v>
      </c>
      <c r="B1" s="159" t="s">
        <v>89</v>
      </c>
      <c r="C1" s="159"/>
      <c r="D1" s="159"/>
      <c r="E1" s="159"/>
      <c r="F1" s="159"/>
    </row>
    <row r="2" spans="1:13" ht="33.6">
      <c r="A2" s="94" t="s">
        <v>5</v>
      </c>
      <c r="B2" s="160" t="s">
        <v>133</v>
      </c>
      <c r="C2" s="160"/>
      <c r="D2" s="160"/>
      <c r="E2" s="160"/>
      <c r="F2" s="160"/>
    </row>
    <row r="3" spans="1:13" ht="100.8">
      <c r="A3" s="95"/>
      <c r="B3" s="131" t="s">
        <v>23</v>
      </c>
      <c r="C3" s="131" t="s">
        <v>24</v>
      </c>
      <c r="D3" s="131" t="s">
        <v>33</v>
      </c>
      <c r="E3" s="131" t="s">
        <v>34</v>
      </c>
      <c r="F3" s="131" t="s">
        <v>35</v>
      </c>
    </row>
    <row r="4" spans="1:13" ht="33.6">
      <c r="A4" s="96" t="s">
        <v>3</v>
      </c>
      <c r="B4" s="87">
        <v>10</v>
      </c>
      <c r="C4" s="87">
        <v>0</v>
      </c>
      <c r="D4" s="95">
        <f>COUNTIF(G11:G15,"Untested")</f>
        <v>0</v>
      </c>
      <c r="E4" s="97">
        <f>COUNTIF(G11:G15,"Blocked")</f>
        <v>0</v>
      </c>
      <c r="F4" s="95">
        <v>10</v>
      </c>
    </row>
    <row r="5" spans="1:13" ht="33.6">
      <c r="A5" s="96" t="s">
        <v>4</v>
      </c>
      <c r="B5" s="87">
        <v>10</v>
      </c>
      <c r="C5" s="87">
        <v>0</v>
      </c>
      <c r="D5" s="95">
        <f>COUNTIF(J11:J15,"Untested")</f>
        <v>0</v>
      </c>
      <c r="E5" s="97">
        <f>COUNTIF(J11:J15,"Blocked")</f>
        <v>0</v>
      </c>
      <c r="F5" s="95">
        <v>10</v>
      </c>
    </row>
    <row r="6" spans="1:13" ht="345" customHeight="1"/>
    <row r="7" spans="1:13" ht="16.8">
      <c r="A7" s="163" t="s">
        <v>6</v>
      </c>
      <c r="B7" s="163" t="s">
        <v>12</v>
      </c>
      <c r="C7" s="163" t="s">
        <v>49</v>
      </c>
      <c r="D7" s="163" t="s">
        <v>74</v>
      </c>
      <c r="E7" s="163" t="s">
        <v>44</v>
      </c>
      <c r="F7" s="163" t="s">
        <v>45</v>
      </c>
      <c r="G7" s="163" t="s">
        <v>36</v>
      </c>
      <c r="H7" s="163"/>
      <c r="I7" s="163"/>
      <c r="J7" s="163" t="s">
        <v>36</v>
      </c>
      <c r="K7" s="163"/>
      <c r="L7" s="163"/>
      <c r="M7" s="163" t="s">
        <v>37</v>
      </c>
    </row>
    <row r="8" spans="1:13" ht="16.8">
      <c r="A8" s="163"/>
      <c r="B8" s="163"/>
      <c r="C8" s="163"/>
      <c r="D8" s="163"/>
      <c r="E8" s="163"/>
      <c r="F8" s="163"/>
      <c r="G8" s="163" t="s">
        <v>15</v>
      </c>
      <c r="H8" s="163"/>
      <c r="I8" s="163"/>
      <c r="J8" s="163" t="s">
        <v>16</v>
      </c>
      <c r="K8" s="163"/>
      <c r="L8" s="163"/>
      <c r="M8" s="163"/>
    </row>
    <row r="9" spans="1:13" ht="50.4">
      <c r="A9" s="163"/>
      <c r="B9" s="163"/>
      <c r="C9" s="163"/>
      <c r="D9" s="163"/>
      <c r="E9" s="163"/>
      <c r="F9" s="163"/>
      <c r="G9" s="88" t="s">
        <v>38</v>
      </c>
      <c r="H9" s="89" t="s">
        <v>39</v>
      </c>
      <c r="I9" s="131" t="s">
        <v>40</v>
      </c>
      <c r="J9" s="88" t="s">
        <v>38</v>
      </c>
      <c r="K9" s="89" t="s">
        <v>39</v>
      </c>
      <c r="L9" s="131" t="s">
        <v>40</v>
      </c>
      <c r="M9" s="163"/>
    </row>
    <row r="10" spans="1:13" ht="16.8">
      <c r="A10" s="162" t="s">
        <v>215</v>
      </c>
      <c r="B10" s="162"/>
      <c r="C10" s="162"/>
      <c r="D10" s="162"/>
      <c r="E10" s="162"/>
      <c r="F10" s="162"/>
      <c r="G10" s="162"/>
      <c r="H10" s="162"/>
      <c r="I10" s="162"/>
      <c r="J10" s="162"/>
      <c r="K10" s="162"/>
      <c r="L10" s="162"/>
      <c r="M10" s="162"/>
    </row>
    <row r="11" spans="1:13" ht="50.4">
      <c r="A11" s="82" t="s">
        <v>217</v>
      </c>
      <c r="B11" s="86" t="s">
        <v>221</v>
      </c>
      <c r="C11" s="83"/>
      <c r="D11" s="83"/>
      <c r="E11" s="84" t="s">
        <v>53</v>
      </c>
      <c r="F11" s="84" t="s">
        <v>53</v>
      </c>
      <c r="G11" s="85" t="s">
        <v>2</v>
      </c>
      <c r="H11" s="74">
        <v>45788</v>
      </c>
      <c r="I11" s="91" t="s">
        <v>88</v>
      </c>
      <c r="J11" s="85" t="s">
        <v>2</v>
      </c>
      <c r="K11" s="74">
        <v>45788</v>
      </c>
      <c r="L11" s="91" t="s">
        <v>88</v>
      </c>
      <c r="M11" s="83"/>
    </row>
    <row r="12" spans="1:13" ht="50.4">
      <c r="A12" s="82" t="s">
        <v>218</v>
      </c>
      <c r="B12" s="86" t="s">
        <v>222</v>
      </c>
      <c r="C12" s="83"/>
      <c r="D12" s="83"/>
      <c r="E12" s="84" t="s">
        <v>189</v>
      </c>
      <c r="F12" s="84" t="s">
        <v>189</v>
      </c>
      <c r="G12" s="85" t="s">
        <v>2</v>
      </c>
      <c r="H12" s="74">
        <v>45788</v>
      </c>
      <c r="I12" s="91" t="s">
        <v>88</v>
      </c>
      <c r="J12" s="85" t="s">
        <v>2</v>
      </c>
      <c r="K12" s="74">
        <v>45788</v>
      </c>
      <c r="L12" s="91" t="s">
        <v>88</v>
      </c>
      <c r="M12" s="83"/>
    </row>
    <row r="13" spans="1:13" ht="16.8">
      <c r="A13" s="161" t="s">
        <v>216</v>
      </c>
      <c r="B13" s="161"/>
      <c r="C13" s="161"/>
      <c r="D13" s="161"/>
      <c r="E13" s="161"/>
      <c r="F13" s="161"/>
      <c r="G13" s="161"/>
      <c r="H13" s="161"/>
      <c r="I13" s="161"/>
      <c r="J13" s="161"/>
      <c r="K13" s="161"/>
      <c r="L13" s="161"/>
      <c r="M13" s="161"/>
    </row>
    <row r="14" spans="1:13" ht="67.2">
      <c r="A14" s="86" t="s">
        <v>219</v>
      </c>
      <c r="B14" s="86" t="s">
        <v>223</v>
      </c>
      <c r="C14" s="86" t="s">
        <v>121</v>
      </c>
      <c r="D14" s="92"/>
      <c r="E14" s="93" t="s">
        <v>224</v>
      </c>
      <c r="F14" s="93" t="s">
        <v>224</v>
      </c>
      <c r="G14" s="85" t="s">
        <v>2</v>
      </c>
      <c r="H14" s="74">
        <v>45788</v>
      </c>
      <c r="I14" s="91" t="s">
        <v>88</v>
      </c>
      <c r="J14" s="85" t="s">
        <v>2</v>
      </c>
      <c r="K14" s="74">
        <v>45788</v>
      </c>
      <c r="L14" s="91" t="s">
        <v>88</v>
      </c>
      <c r="M14" s="83"/>
    </row>
    <row r="15" spans="1:13" ht="218.4">
      <c r="A15" s="86" t="s">
        <v>220</v>
      </c>
      <c r="B15" s="86" t="s">
        <v>225</v>
      </c>
      <c r="C15" s="86" t="s">
        <v>226</v>
      </c>
      <c r="D15" s="92"/>
      <c r="E15" s="93" t="s">
        <v>227</v>
      </c>
      <c r="F15" s="93" t="s">
        <v>227</v>
      </c>
      <c r="G15" s="85" t="s">
        <v>2</v>
      </c>
      <c r="H15" s="74">
        <v>45788</v>
      </c>
      <c r="I15" s="91" t="s">
        <v>88</v>
      </c>
      <c r="J15" s="85" t="s">
        <v>2</v>
      </c>
      <c r="K15" s="74">
        <v>45788</v>
      </c>
      <c r="L15" s="91" t="s">
        <v>88</v>
      </c>
      <c r="M15" s="83"/>
    </row>
  </sheetData>
  <mergeCells count="15">
    <mergeCell ref="A13:M13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2 G11:G12 G14:G15 J14:J15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Trường hợp kiểm thử</vt:lpstr>
      <vt:lpstr>Báo cáo kiểm tra</vt:lpstr>
      <vt:lpstr>Trang chủ</vt:lpstr>
      <vt:lpstr>Đăng nhập</vt:lpstr>
      <vt:lpstr>Tìm kiếm bác sĩ</vt:lpstr>
      <vt:lpstr>Cẩm nang</vt:lpstr>
      <vt:lpstr>Chi tiết phòng khám</vt:lpstr>
      <vt:lpstr>Thông tin bác sĩ</vt:lpstr>
      <vt:lpstr>Chi tiết chuyên khoa</vt:lpstr>
      <vt:lpstr>Xem lịch hẹn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2025-05-11T07:15:11Z</dcterms:modified>
</cp:coreProperties>
</file>